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vacikova\Documents\Rok 2024\Návrh rozpočtu 2024 október 2023\"/>
    </mc:Choice>
  </mc:AlternateContent>
  <xr:revisionPtr revIDLastSave="0" documentId="13_ncr:1_{E58B5D77-7A68-40B3-8A57-6BA8B3037C97}" xr6:coauthVersionLast="47" xr6:coauthVersionMax="47" xr10:uidLastSave="{00000000-0000-0000-0000-000000000000}"/>
  <bookViews>
    <workbookView xWindow="-120" yWindow="-120" windowWidth="29040" windowHeight="15840" xr2:uid="{F66A0616-5552-4B98-B3CC-3BD8D10C861A}"/>
  </bookViews>
  <sheets>
    <sheet name="Hárok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1" i="1" l="1"/>
  <c r="D30" i="1"/>
  <c r="E172" i="1"/>
  <c r="E170" i="1"/>
  <c r="E144" i="1"/>
  <c r="E142" i="1"/>
  <c r="E99" i="1"/>
  <c r="E88" i="1"/>
  <c r="E84" i="1"/>
  <c r="E63" i="1"/>
  <c r="D179" i="1"/>
  <c r="D171" i="1"/>
  <c r="D162" i="1"/>
  <c r="D158" i="1"/>
  <c r="D153" i="1"/>
  <c r="D149" i="1"/>
  <c r="D99" i="1"/>
  <c r="D91" i="1"/>
  <c r="D88" i="1"/>
  <c r="D87" i="1"/>
  <c r="D84" i="1"/>
  <c r="D77" i="1"/>
  <c r="D76" i="1"/>
  <c r="D72" i="1"/>
  <c r="D71" i="1"/>
  <c r="D65" i="1"/>
  <c r="D62" i="1"/>
  <c r="D59" i="1"/>
  <c r="D49" i="1"/>
  <c r="D27" i="1"/>
  <c r="D26" i="1"/>
  <c r="D25" i="1"/>
  <c r="D19" i="1"/>
  <c r="C180" i="1"/>
  <c r="C179" i="1"/>
  <c r="C178" i="1"/>
  <c r="C176" i="1"/>
  <c r="C175" i="1"/>
  <c r="C174" i="1"/>
  <c r="C173" i="1"/>
  <c r="C172" i="1"/>
  <c r="C171" i="1" s="1"/>
  <c r="C170" i="1"/>
  <c r="C169" i="1"/>
  <c r="C168" i="1"/>
  <c r="C167" i="1"/>
  <c r="C166" i="1"/>
  <c r="C164" i="1"/>
  <c r="C163" i="1"/>
  <c r="C162" i="1"/>
  <c r="C161" i="1"/>
  <c r="C159" i="1"/>
  <c r="C158" i="1"/>
  <c r="C157" i="1"/>
  <c r="C156" i="1"/>
  <c r="C154" i="1"/>
  <c r="C153" i="1"/>
  <c r="C152" i="1"/>
  <c r="C149" i="1"/>
  <c r="C148" i="1"/>
  <c r="C147" i="1"/>
  <c r="C146" i="1"/>
  <c r="C145" i="1"/>
  <c r="C144" i="1"/>
  <c r="C143" i="1"/>
  <c r="C142" i="1"/>
  <c r="C141" i="1"/>
  <c r="C140" i="1"/>
  <c r="C137" i="1"/>
  <c r="C136" i="1"/>
  <c r="C135" i="1"/>
  <c r="C134" i="1"/>
  <c r="C133" i="1"/>
  <c r="C132" i="1"/>
  <c r="C130" i="1"/>
  <c r="C128" i="1"/>
  <c r="C127" i="1"/>
  <c r="C126" i="1"/>
  <c r="C125" i="1"/>
  <c r="C124" i="1"/>
  <c r="C123" i="1"/>
  <c r="C122" i="1"/>
  <c r="C121" i="1"/>
  <c r="C119" i="1"/>
  <c r="C117" i="1"/>
  <c r="C116" i="1"/>
  <c r="C115" i="1"/>
  <c r="C114" i="1"/>
  <c r="C113" i="1"/>
  <c r="C112" i="1"/>
  <c r="C110" i="1"/>
  <c r="C109" i="1"/>
  <c r="C108" i="1"/>
  <c r="C107" i="1"/>
  <c r="C106" i="1"/>
  <c r="C105" i="1"/>
  <c r="C103" i="1"/>
  <c r="C102" i="1"/>
  <c r="C101" i="1"/>
  <c r="C100" i="1"/>
  <c r="C99" i="1"/>
  <c r="C98" i="1"/>
  <c r="C97" i="1"/>
  <c r="C96" i="1"/>
  <c r="C94" i="1"/>
  <c r="C92" i="1"/>
  <c r="C90" i="1"/>
  <c r="C88" i="1"/>
  <c r="C87" i="1"/>
  <c r="C85" i="1"/>
  <c r="C84" i="1"/>
  <c r="C82" i="1"/>
  <c r="C81" i="1"/>
  <c r="C80" i="1"/>
  <c r="C79" i="1"/>
  <c r="C78" i="1"/>
  <c r="C77" i="1"/>
  <c r="C76" i="1"/>
  <c r="C73" i="1"/>
  <c r="C72" i="1"/>
  <c r="C71" i="1"/>
  <c r="C70" i="1" s="1"/>
  <c r="C69" i="1"/>
  <c r="C68" i="1"/>
  <c r="C65" i="1"/>
  <c r="C64" i="1"/>
  <c r="C62" i="1"/>
  <c r="C61" i="1"/>
  <c r="C60" i="1"/>
  <c r="C59" i="1"/>
  <c r="C57" i="1"/>
  <c r="C56" i="1"/>
  <c r="C55" i="1"/>
  <c r="C54" i="1"/>
  <c r="C53" i="1"/>
  <c r="C52" i="1"/>
  <c r="C49" i="1"/>
  <c r="C48" i="1"/>
  <c r="C47" i="1"/>
  <c r="C45" i="1"/>
  <c r="C43" i="1"/>
  <c r="C42" i="1"/>
  <c r="C41" i="1"/>
  <c r="C40" i="1"/>
  <c r="C39" i="1"/>
  <c r="C38" i="1"/>
  <c r="C36" i="1"/>
  <c r="C35" i="1"/>
  <c r="C33" i="1"/>
  <c r="C32" i="1"/>
  <c r="C31" i="1"/>
  <c r="C29" i="1"/>
  <c r="C28" i="1"/>
  <c r="C27" i="1"/>
  <c r="C26" i="1"/>
  <c r="C25" i="1"/>
  <c r="C24" i="1"/>
  <c r="C23" i="1"/>
  <c r="C22" i="1"/>
  <c r="C19" i="1"/>
  <c r="C18" i="1"/>
  <c r="C17" i="1"/>
  <c r="C16" i="1"/>
  <c r="C15" i="1"/>
  <c r="C14" i="1"/>
  <c r="C13" i="1"/>
  <c r="C11" i="1"/>
  <c r="C10" i="1"/>
  <c r="C9" i="1"/>
  <c r="C8" i="1"/>
  <c r="D37" i="1" l="1"/>
  <c r="D34" i="1" s="1"/>
  <c r="E46" i="1"/>
  <c r="E44" i="1" s="1"/>
  <c r="E30" i="1"/>
  <c r="E12" i="1"/>
  <c r="D177" i="1"/>
  <c r="C177" i="1"/>
  <c r="D83" i="1"/>
  <c r="C37" i="1"/>
  <c r="C34" i="1" s="1"/>
  <c r="C58" i="1"/>
  <c r="D58" i="1"/>
  <c r="E70" i="1"/>
  <c r="C104" i="1"/>
  <c r="D139" i="1"/>
  <c r="D138" i="1" s="1"/>
  <c r="C63" i="1"/>
  <c r="C86" i="1"/>
  <c r="D67" i="1"/>
  <c r="D120" i="1"/>
  <c r="D118" i="1" s="1"/>
  <c r="C67" i="1"/>
  <c r="C66" i="1" s="1"/>
  <c r="D155" i="1"/>
  <c r="C120" i="1"/>
  <c r="C118" i="1" s="1"/>
  <c r="D75" i="1"/>
  <c r="D89" i="1"/>
  <c r="D151" i="1"/>
  <c r="C139" i="1"/>
  <c r="C138" i="1" s="1"/>
  <c r="D12" i="1"/>
  <c r="D51" i="1"/>
  <c r="D63" i="1"/>
  <c r="D70" i="1"/>
  <c r="D95" i="1"/>
  <c r="E111" i="1"/>
  <c r="C46" i="1"/>
  <c r="C44" i="1" s="1"/>
  <c r="C51" i="1"/>
  <c r="C165" i="1"/>
  <c r="D104" i="1"/>
  <c r="D131" i="1"/>
  <c r="D129" i="1" s="1"/>
  <c r="C21" i="1"/>
  <c r="C7" i="1"/>
  <c r="E7" i="1"/>
  <c r="E95" i="1"/>
  <c r="C160" i="1"/>
  <c r="D46" i="1"/>
  <c r="D44" i="1" s="1"/>
  <c r="D111" i="1"/>
  <c r="C12" i="1"/>
  <c r="C30" i="1"/>
  <c r="D7" i="1"/>
  <c r="D86" i="1"/>
  <c r="D165" i="1"/>
  <c r="C131" i="1"/>
  <c r="C129" i="1" s="1"/>
  <c r="C151" i="1"/>
  <c r="D160" i="1"/>
  <c r="E58" i="1"/>
  <c r="E86" i="1"/>
  <c r="C155" i="1"/>
  <c r="D21" i="1"/>
  <c r="E21" i="1"/>
  <c r="E37" i="1"/>
  <c r="E34" i="1" s="1"/>
  <c r="E165" i="1"/>
  <c r="E104" i="1"/>
  <c r="E120" i="1"/>
  <c r="E118" i="1" s="1"/>
  <c r="E160" i="1"/>
  <c r="E51" i="1"/>
  <c r="E67" i="1"/>
  <c r="E75" i="1"/>
  <c r="E83" i="1"/>
  <c r="E91" i="1"/>
  <c r="E89" i="1" s="1"/>
  <c r="E131" i="1"/>
  <c r="E129" i="1" s="1"/>
  <c r="E139" i="1"/>
  <c r="E138" i="1" s="1"/>
  <c r="E155" i="1"/>
  <c r="E171" i="1"/>
  <c r="E177" i="1"/>
  <c r="C75" i="1"/>
  <c r="C83" i="1"/>
  <c r="C91" i="1"/>
  <c r="C89" i="1" s="1"/>
  <c r="C95" i="1"/>
  <c r="C111" i="1"/>
  <c r="C20" i="1" l="1"/>
  <c r="E20" i="1"/>
  <c r="E6" i="1"/>
  <c r="D66" i="1"/>
  <c r="D50" i="1"/>
  <c r="D74" i="1"/>
  <c r="D20" i="1"/>
  <c r="C50" i="1"/>
  <c r="D150" i="1"/>
  <c r="D93" i="1"/>
  <c r="E66" i="1"/>
  <c r="D6" i="1"/>
  <c r="E74" i="1"/>
  <c r="E150" i="1"/>
  <c r="C6" i="1"/>
  <c r="E93" i="1"/>
  <c r="C93" i="1"/>
  <c r="C74" i="1"/>
  <c r="E50" i="1"/>
  <c r="C150" i="1"/>
  <c r="D4" i="1" l="1"/>
  <c r="E4" i="1"/>
  <c r="C4" i="1"/>
  <c r="F180" i="1" l="1"/>
  <c r="F179" i="1"/>
  <c r="F175" i="1"/>
  <c r="F173" i="1"/>
  <c r="F170" i="1"/>
  <c r="F169" i="1"/>
  <c r="F168" i="1"/>
  <c r="F167" i="1"/>
  <c r="F166" i="1"/>
  <c r="F162" i="1"/>
  <c r="F161" i="1"/>
  <c r="F158" i="1"/>
  <c r="F157" i="1"/>
  <c r="F154" i="1"/>
  <c r="F153" i="1"/>
  <c r="F149" i="1"/>
  <c r="F147" i="1"/>
  <c r="F146" i="1"/>
  <c r="F144" i="1"/>
  <c r="F143" i="1"/>
  <c r="F142" i="1"/>
  <c r="F141" i="1"/>
  <c r="F137" i="1"/>
  <c r="F136" i="1"/>
  <c r="F135" i="1"/>
  <c r="F133" i="1"/>
  <c r="F130" i="1"/>
  <c r="F128" i="1"/>
  <c r="F127" i="1"/>
  <c r="F126" i="1"/>
  <c r="F125" i="1"/>
  <c r="F119" i="1"/>
  <c r="F88" i="1"/>
  <c r="F87" i="1"/>
  <c r="F86" i="1" s="1"/>
  <c r="F84" i="1"/>
  <c r="F82" i="1"/>
  <c r="F81" i="1"/>
  <c r="F79" i="1"/>
  <c r="F77" i="1"/>
  <c r="F72" i="1"/>
  <c r="F71" i="1"/>
  <c r="F69" i="1"/>
  <c r="F65" i="1"/>
  <c r="F64" i="1"/>
  <c r="F62" i="1"/>
  <c r="F60" i="1"/>
  <c r="F59" i="1"/>
  <c r="F56" i="1"/>
  <c r="F55" i="1"/>
  <c r="F54" i="1"/>
  <c r="F53" i="1"/>
  <c r="F49" i="1"/>
  <c r="F48" i="1"/>
  <c r="F47" i="1"/>
  <c r="F45" i="1"/>
  <c r="F43" i="1"/>
  <c r="F42" i="1"/>
  <c r="F41" i="1"/>
  <c r="F38" i="1"/>
  <c r="F32" i="1"/>
  <c r="F29" i="1"/>
  <c r="F28" i="1"/>
  <c r="F27" i="1"/>
  <c r="F25" i="1"/>
  <c r="F22" i="1"/>
  <c r="F19" i="1"/>
  <c r="F18" i="1"/>
  <c r="F17" i="1"/>
  <c r="F16" i="1"/>
  <c r="F15" i="1"/>
  <c r="F14" i="1"/>
  <c r="F10" i="1"/>
  <c r="F9" i="1"/>
  <c r="F8" i="1"/>
  <c r="F70" i="1" l="1"/>
  <c r="F165" i="1"/>
  <c r="F122" i="1"/>
  <c r="F11" i="1"/>
  <c r="F7" i="1" s="1"/>
  <c r="F26" i="1"/>
  <c r="F57" i="1"/>
  <c r="F76" i="1"/>
  <c r="F172" i="1"/>
  <c r="F171" i="1" s="1"/>
  <c r="F46" i="1"/>
  <c r="F44" i="1" s="1"/>
  <c r="F63" i="1"/>
  <c r="F90" i="1" l="1"/>
  <c r="F117" i="1" l="1"/>
  <c r="F115" i="1"/>
  <c r="F114" i="1"/>
  <c r="F113" i="1"/>
  <c r="F112" i="1"/>
  <c r="F110" i="1"/>
  <c r="F109" i="1"/>
  <c r="F108" i="1"/>
  <c r="F107" i="1"/>
  <c r="F106" i="1"/>
  <c r="F105" i="1"/>
  <c r="F103" i="1"/>
  <c r="F102" i="1"/>
  <c r="F101" i="1"/>
  <c r="F100" i="1"/>
  <c r="F99" i="1"/>
  <c r="F98" i="1"/>
  <c r="F97" i="1"/>
  <c r="F96" i="1"/>
  <c r="F94" i="1"/>
  <c r="F95" i="1" l="1"/>
  <c r="F104" i="1"/>
  <c r="F111" i="1"/>
  <c r="F156" i="1" l="1"/>
  <c r="F174" i="1"/>
  <c r="F164" i="1"/>
  <c r="F159" i="1"/>
  <c r="F155" i="1" s="1"/>
  <c r="F163" i="1"/>
  <c r="F160" i="1" s="1"/>
  <c r="F178" i="1"/>
  <c r="F177" i="1" s="1"/>
  <c r="F176" i="1"/>
  <c r="F148" i="1"/>
  <c r="F145" i="1"/>
  <c r="F140" i="1"/>
  <c r="F139" i="1" s="1"/>
  <c r="F138" i="1" s="1"/>
  <c r="F134" i="1"/>
  <c r="F132" i="1"/>
  <c r="F116" i="1"/>
  <c r="F93" i="1" s="1"/>
  <c r="F85" i="1"/>
  <c r="F83" i="1" s="1"/>
  <c r="F80" i="1"/>
  <c r="F78" i="1"/>
  <c r="F75" i="1" s="1"/>
  <c r="F74" i="1" s="1"/>
  <c r="F73" i="1"/>
  <c r="F68" i="1"/>
  <c r="F67" i="1" s="1"/>
  <c r="F61" i="1"/>
  <c r="F58" i="1" s="1"/>
  <c r="F52" i="1"/>
  <c r="F51" i="1" s="1"/>
  <c r="F50" i="1" s="1"/>
  <c r="F40" i="1"/>
  <c r="F39" i="1"/>
  <c r="F37" i="1" s="1"/>
  <c r="F36" i="1"/>
  <c r="F35" i="1"/>
  <c r="F34" i="1" s="1"/>
  <c r="F33" i="1"/>
  <c r="F24" i="1"/>
  <c r="F131" i="1" l="1"/>
  <c r="F129" i="1" s="1"/>
  <c r="F152" i="1"/>
  <c r="F151" i="1" s="1"/>
  <c r="F150" i="1" s="1"/>
  <c r="F66" i="1"/>
  <c r="F31" i="1"/>
  <c r="F30" i="1" s="1"/>
  <c r="F23" i="1"/>
  <c r="F21" i="1" s="1"/>
  <c r="F13" i="1"/>
  <c r="F12" i="1" s="1"/>
  <c r="F6" i="1" s="1"/>
  <c r="F20" i="1" l="1"/>
  <c r="F124" i="1" l="1"/>
  <c r="F123" i="1"/>
  <c r="F121" i="1"/>
  <c r="F92" i="1"/>
  <c r="F91" i="1" s="1"/>
  <c r="F89" i="1" s="1"/>
  <c r="F120" i="1" l="1"/>
  <c r="F118" i="1" s="1"/>
  <c r="F4" i="1"/>
</calcChain>
</file>

<file path=xl/sharedStrings.xml><?xml version="1.0" encoding="utf-8"?>
<sst xmlns="http://schemas.openxmlformats.org/spreadsheetml/2006/main" count="253" uniqueCount="250">
  <si>
    <t>v EUR za hlavné ekomomicé kategórie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</si>
  <si>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</si>
  <si>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</si>
  <si>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</si>
  <si>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</si>
  <si>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</si>
  <si>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</si>
  <si>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</si>
  <si>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</si>
  <si>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</si>
  <si>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</si>
  <si>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</si>
  <si>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</si>
  <si>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</si>
  <si>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</si>
  <si>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</si>
  <si>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</si>
  <si>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</si>
  <si>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</si>
  <si>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</si>
  <si>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</si>
  <si>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</si>
  <si>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</si>
  <si>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</si>
  <si>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</si>
  <si>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</si>
  <si>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</si>
  <si>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</si>
  <si>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</si>
  <si>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</si>
  <si>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</si>
  <si>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</si>
  <si>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</si>
  <si>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Televízia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</si>
  <si>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</si>
  <si>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</si>
  <si>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</si>
  <si>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</si>
  <si>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</si>
  <si>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</si>
  <si>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</si>
  <si>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</si>
  <si>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</si>
  <si>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</si>
  <si>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</si>
  <si>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</si>
  <si>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</si>
  <si>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</si>
  <si>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</si>
  <si>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</si>
  <si>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</si>
  <si>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</si>
  <si>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</si>
  <si>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</si>
  <si>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</si>
  <si>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</si>
  <si>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</si>
  <si>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</si>
  <si>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</si>
  <si>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</si>
  <si>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</si>
  <si>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</si>
  <si>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</si>
  <si>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</si>
  <si>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</si>
  <si>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</si>
  <si>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</si>
  <si>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</si>
  <si>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</si>
  <si>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</si>
  <si>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</si>
  <si>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</si>
  <si>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</si>
  <si>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</si>
  <si>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</si>
  <si>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</si>
  <si>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</si>
  <si>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</si>
  <si>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</si>
  <si>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</si>
  <si>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</si>
  <si>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</si>
  <si>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</si>
  <si>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</si>
  <si>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>Dotácia pre zabezpečovanie zdravých životných podmienok a bezpečnosti obyvateľov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</si>
  <si>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</si>
  <si>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</si>
  <si>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</si>
  <si>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</si>
  <si>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</si>
  <si>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</si>
  <si>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</si>
  <si>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</si>
  <si>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</si>
  <si>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</si>
  <si>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</si>
  <si>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</si>
  <si>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</si>
  <si>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</si>
  <si>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</si>
  <si>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</si>
  <si>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</si>
  <si>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</si>
  <si>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</si>
  <si>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</si>
  <si>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</si>
  <si>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</si>
  <si>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</si>
  <si>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</si>
  <si>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</si>
  <si>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</si>
  <si>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</si>
  <si>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</si>
  <si>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</si>
  <si>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</si>
  <si>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</si>
  <si>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</si>
  <si>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</si>
  <si>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</si>
  <si>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</si>
  <si>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</si>
  <si>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</si>
  <si>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</si>
  <si>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</si>
  <si>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</si>
  <si>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</si>
  <si>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</si>
  <si>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</si>
  <si>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Bernolákova ul.</t>
  </si>
  <si>
    <t>MŠ Okružná  ul. so ŠJ</t>
  </si>
  <si>
    <t>MŠ Ul. 8. Mája  so ŠJ</t>
  </si>
  <si>
    <t>MŠ Ul. P.J. Šafárika</t>
  </si>
  <si>
    <t xml:space="preserve">MŠ Súkromná </t>
  </si>
  <si>
    <t>Podprog 9.3</t>
  </si>
  <si>
    <t>Základné školy</t>
  </si>
  <si>
    <t>ZŠ Bernolákova ul.. so ŠJ a ŠKD</t>
  </si>
  <si>
    <t>ZŠ J. Hollého so ŠJ a ŠKD</t>
  </si>
  <si>
    <t>ZŠ s MŠ  J. Murgaša so ŠJ a ŠKD</t>
  </si>
  <si>
    <t>ZŠ J. C. Hronského so ŠJ a ŠKD</t>
  </si>
  <si>
    <t>ZŠ Ľ. Štúra so ŠJ a ŠKD</t>
  </si>
  <si>
    <t>ZŠ s MŠ 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</si>
  <si>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</si>
  <si>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</si>
  <si>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</si>
  <si>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</si>
  <si>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</si>
  <si>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</si>
  <si>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</si>
  <si>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</si>
  <si>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</si>
  <si>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Kapitálové výdavky a rezerva na orig. kompetencie</t>
  </si>
  <si>
    <t>Podprog. 9.8.</t>
  </si>
  <si>
    <t>Školské jedálne - potraviny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</si>
  <si>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</si>
  <si>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</si>
  <si>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</si>
  <si>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</si>
  <si>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</si>
  <si>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</si>
  <si>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</si>
  <si>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</si>
  <si>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</si>
  <si>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</si>
  <si>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Bývalé kúpalisko</t>
  </si>
  <si>
    <t>Tenis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</si>
  <si>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</si>
  <si>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</si>
  <si>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</si>
  <si>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</si>
  <si>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</si>
  <si>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</si>
  <si>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</si>
  <si>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</si>
  <si>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</si>
  <si>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</si>
  <si>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</si>
  <si>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</si>
  <si>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</si>
  <si>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</si>
  <si>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</si>
  <si>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</si>
  <si>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</si>
  <si>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</si>
  <si>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</si>
  <si>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</si>
  <si>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</si>
  <si>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</si>
  <si>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</si>
  <si>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</si>
  <si>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</si>
  <si>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</si>
  <si>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</si>
  <si>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</si>
  <si>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</si>
  <si>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</si>
  <si>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</si>
  <si>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</si>
  <si>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</si>
  <si>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Participatívny rozpočet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</si>
  <si>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</si>
  <si>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</si>
  <si>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</si>
  <si>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</si>
  <si>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</si>
  <si>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</si>
  <si>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</si>
  <si>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</si>
  <si>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</si>
  <si>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</si>
  <si>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</si>
  <si>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</si>
  <si>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</si>
  <si>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</si>
  <si>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</si>
  <si>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</si>
  <si>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</si>
  <si>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 - rozpočtová org.</t>
  </si>
  <si>
    <t>Zariadenie pre seniorov</t>
  </si>
  <si>
    <t>Podprog 13.4</t>
  </si>
  <si>
    <t>Starostlivosť o bezprístrešných obyvateľov</t>
  </si>
  <si>
    <t>Útulok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</si>
  <si>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</si>
  <si>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</si>
  <si>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</si>
  <si>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</si>
  <si>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</si>
  <si>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</si>
  <si>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</si>
  <si>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</si>
  <si>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</si>
  <si>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</si>
  <si>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podprog 13.9</t>
  </si>
  <si>
    <t>OSS</t>
  </si>
  <si>
    <t>Podprogram 13.10</t>
  </si>
  <si>
    <t>Pomov Ukrajine</t>
  </si>
  <si>
    <t>Program 14: Bývanie</t>
  </si>
  <si>
    <t>Program 15: Administratíva</t>
  </si>
  <si>
    <t>Podprog 15.1.</t>
  </si>
  <si>
    <t>Administratíva (mzdy, ostatné výdavky)</t>
  </si>
  <si>
    <t>Podprog 15.2.</t>
  </si>
  <si>
    <t>Záväzky z dodávateľských faktúr</t>
  </si>
  <si>
    <t xml:space="preserve">Podprog 15.3. </t>
  </si>
  <si>
    <t>Dlhová služba</t>
  </si>
  <si>
    <t>skutočnosť 2021</t>
  </si>
  <si>
    <t>Bežné 
600</t>
  </si>
  <si>
    <t>skutočnosť  2022</t>
  </si>
  <si>
    <t>rozpočet 2023</t>
  </si>
  <si>
    <t>rozpočet 2024</t>
  </si>
  <si>
    <t>Nízkoprahové denné centrum</t>
  </si>
  <si>
    <t>Tabuľka č. 1 Návrh  výdavkov bežného rozpočtu na rok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</si>
</sst>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9"/>
      <color rgb="FFFF000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2"/>
      <color indexed="8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CE"/>
      <family val="2"/>
      <charset val="238"/>
    </font>
    <font>
      <b/>
      <i/>
      <sz val="11"/>
      <name val="Arial Narrow"/>
      <family val="2"/>
      <charset val="238"/>
    </font>
    <font>
      <b/>
      <sz val="9"/>
      <name val="Arial CE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name val="Arial CE"/>
      <family val="2"/>
      <charset val="238"/>
    </font>
    <font>
      <sz val="10"/>
      <color rgb="FFFF0000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4">
    <xf numFmtId="0" fontId="0" fillId="0" borderId="0" xfId="0"/>
    <xf numFmtId="0" fontId="2" fillId="0" borderId="0" xfId="1"/>
    <xf numFmtId="0" fontId="5" fillId="0" borderId="6" xfId="1" applyFont="1" applyBorder="1" applyAlignment="1">
      <alignment horizontal="left"/>
    </xf>
    <xf numFmtId="0" fontId="6" fillId="0" borderId="7" xfId="1" applyFont="1" applyBorder="1" applyAlignment="1">
      <alignment horizontal="left"/>
    </xf>
    <xf numFmtId="0" fontId="6" fillId="0" borderId="8" xfId="1" applyFont="1" applyBorder="1" applyAlignment="1">
      <alignment horizontal="left"/>
    </xf>
    <xf numFmtId="0" fontId="7" fillId="0" borderId="9" xfId="1" applyFont="1" applyBorder="1"/>
    <xf numFmtId="0" fontId="6" fillId="0" borderId="10" xfId="1" applyFont="1" applyBorder="1" applyAlignment="1">
      <alignment horizontal="left"/>
    </xf>
    <xf numFmtId="0" fontId="7" fillId="0" borderId="11" xfId="1" applyFont="1" applyBorder="1"/>
    <xf numFmtId="0" fontId="5" fillId="0" borderId="12" xfId="1" applyFont="1" applyBorder="1"/>
    <xf numFmtId="0" fontId="6" fillId="0" borderId="13" xfId="1" applyFont="1" applyBorder="1"/>
    <xf numFmtId="0" fontId="7" fillId="0" borderId="14" xfId="1" applyFont="1" applyBorder="1"/>
    <xf numFmtId="0" fontId="8" fillId="0" borderId="13" xfId="1" applyFont="1" applyBorder="1"/>
    <xf numFmtId="0" fontId="6" fillId="0" borderId="10" xfId="1" applyFont="1" applyBorder="1"/>
    <xf numFmtId="0" fontId="5" fillId="0" borderId="15" xfId="1" applyFont="1" applyBorder="1"/>
    <xf numFmtId="0" fontId="9" fillId="0" borderId="16" xfId="1" applyFont="1" applyBorder="1"/>
    <xf numFmtId="0" fontId="6" fillId="0" borderId="17" xfId="1" applyFont="1" applyBorder="1" applyAlignment="1">
      <alignment horizontal="left"/>
    </xf>
    <xf numFmtId="0" fontId="9" fillId="0" borderId="13" xfId="1" applyFont="1" applyBorder="1"/>
    <xf numFmtId="0" fontId="6" fillId="0" borderId="8" xfId="1" applyFont="1" applyBorder="1"/>
    <xf numFmtId="0" fontId="10" fillId="0" borderId="9" xfId="1" applyFont="1" applyBorder="1"/>
    <xf numFmtId="0" fontId="10" fillId="0" borderId="11" xfId="1" applyFont="1" applyBorder="1"/>
    <xf numFmtId="0" fontId="6" fillId="0" borderId="17" xfId="1" applyFont="1" applyBorder="1"/>
    <xf numFmtId="0" fontId="7" fillId="0" borderId="18" xfId="1" applyFont="1" applyBorder="1"/>
    <xf numFmtId="0" fontId="6" fillId="0" borderId="19" xfId="1" applyFont="1" applyBorder="1"/>
    <xf numFmtId="0" fontId="7" fillId="0" borderId="20" xfId="1" applyFont="1" applyBorder="1"/>
    <xf numFmtId="0" fontId="6" fillId="0" borderId="15" xfId="1" applyFont="1" applyBorder="1"/>
    <xf numFmtId="0" fontId="7" fillId="0" borderId="21" xfId="1" applyFont="1" applyBorder="1"/>
    <xf numFmtId="0" fontId="6" fillId="0" borderId="22" xfId="1" applyFont="1" applyBorder="1" applyAlignment="1">
      <alignment horizontal="left"/>
    </xf>
    <xf numFmtId="0" fontId="7" fillId="0" borderId="23" xfId="1" applyFont="1" applyBorder="1"/>
    <xf numFmtId="0" fontId="11" fillId="0" borderId="8" xfId="1" applyFont="1" applyBorder="1"/>
    <xf numFmtId="0" fontId="11" fillId="0" borderId="22" xfId="1" applyFont="1" applyBorder="1"/>
    <xf numFmtId="0" fontId="11" fillId="0" borderId="10" xfId="1" applyFont="1" applyBorder="1"/>
    <xf numFmtId="0" fontId="5" fillId="0" borderId="24" xfId="1" applyFont="1" applyBorder="1"/>
    <xf numFmtId="0" fontId="12" fillId="0" borderId="13" xfId="1" applyFont="1" applyBorder="1"/>
    <xf numFmtId="0" fontId="6" fillId="0" borderId="22" xfId="1" applyFont="1" applyBorder="1"/>
    <xf numFmtId="0" fontId="6" fillId="0" borderId="25" xfId="1" applyFont="1" applyBorder="1" applyAlignment="1">
      <alignment horizontal="left"/>
    </xf>
    <xf numFmtId="0" fontId="7" fillId="0" borderId="26" xfId="1" applyFont="1" applyBorder="1"/>
    <xf numFmtId="0" fontId="6" fillId="0" borderId="25" xfId="1" applyFont="1" applyBorder="1"/>
    <xf numFmtId="0" fontId="6" fillId="0" borderId="27" xfId="1" applyFont="1" applyBorder="1"/>
    <xf numFmtId="0" fontId="7" fillId="0" borderId="28" xfId="1" applyFont="1" applyBorder="1"/>
    <xf numFmtId="0" fontId="7" fillId="0" borderId="29" xfId="1" applyFont="1" applyBorder="1"/>
    <xf numFmtId="0" fontId="6" fillId="0" borderId="30" xfId="1" applyFont="1" applyBorder="1"/>
    <xf numFmtId="3" fontId="15" fillId="0" borderId="32" xfId="1" applyNumberFormat="1" applyFont="1" applyBorder="1"/>
    <xf numFmtId="3" fontId="16" fillId="0" borderId="33" xfId="1" applyNumberFormat="1" applyFont="1" applyBorder="1"/>
    <xf numFmtId="3" fontId="16" fillId="0" borderId="34" xfId="1" applyNumberFormat="1" applyFont="1" applyBorder="1"/>
    <xf numFmtId="3" fontId="16" fillId="0" borderId="35" xfId="1" applyNumberFormat="1" applyFont="1" applyBorder="1"/>
    <xf numFmtId="3" fontId="17" fillId="0" borderId="34" xfId="1" applyNumberFormat="1" applyFont="1" applyBorder="1" applyAlignment="1">
      <alignment horizontal="right"/>
    </xf>
    <xf numFmtId="3" fontId="16" fillId="0" borderId="36" xfId="1" applyNumberFormat="1" applyFont="1" applyBorder="1"/>
    <xf numFmtId="3" fontId="15" fillId="0" borderId="37" xfId="1" applyNumberFormat="1" applyFont="1" applyBorder="1"/>
    <xf numFmtId="0" fontId="18" fillId="0" borderId="0" xfId="1" applyFont="1"/>
    <xf numFmtId="0" fontId="1" fillId="0" borderId="40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3" fontId="14" fillId="0" borderId="30" xfId="1" applyNumberFormat="1" applyFont="1" applyBorder="1" applyAlignment="1">
      <alignment horizontal="center" vertical="center" wrapText="1"/>
    </xf>
    <xf numFmtId="3" fontId="14" fillId="0" borderId="38" xfId="1" applyNumberFormat="1" applyFont="1" applyBorder="1" applyAlignment="1">
      <alignment horizontal="center" vertical="center" wrapText="1"/>
    </xf>
    <xf numFmtId="3" fontId="14" fillId="0" borderId="42" xfId="1" applyNumberFormat="1" applyFont="1" applyBorder="1" applyAlignment="1">
      <alignment horizontal="center" vertical="center" wrapText="1"/>
    </xf>
    <xf numFmtId="0" fontId="5" fillId="0" borderId="45" xfId="1" applyFont="1" applyBorder="1"/>
    <xf numFmtId="0" fontId="13" fillId="0" borderId="46" xfId="1" applyFont="1" applyBorder="1"/>
    <xf numFmtId="0" fontId="5" fillId="0" borderId="6" xfId="1" applyFont="1" applyBorder="1"/>
    <xf numFmtId="0" fontId="9" fillId="0" borderId="7" xfId="1" applyFont="1" applyBorder="1"/>
    <xf numFmtId="3" fontId="15" fillId="0" borderId="41" xfId="1" applyNumberFormat="1" applyFont="1" applyBorder="1"/>
    <xf numFmtId="3" fontId="16" fillId="0" borderId="26" xfId="1" applyNumberFormat="1" applyFont="1" applyBorder="1"/>
    <xf numFmtId="0" fontId="7" fillId="0" borderId="42" xfId="1" applyFont="1" applyBorder="1"/>
    <xf numFmtId="3" fontId="16" fillId="0" borderId="47" xfId="1" applyNumberFormat="1" applyFont="1" applyBorder="1"/>
    <xf numFmtId="3" fontId="2" fillId="0" borderId="0" xfId="1" applyNumberFormat="1"/>
    <xf numFmtId="3" fontId="18" fillId="0" borderId="49" xfId="1" applyNumberFormat="1" applyFont="1" applyBorder="1"/>
    <xf numFmtId="3" fontId="16" fillId="0" borderId="50" xfId="1" applyNumberFormat="1" applyFont="1" applyBorder="1"/>
    <xf numFmtId="3" fontId="17" fillId="0" borderId="50" xfId="1" applyNumberFormat="1" applyFont="1" applyBorder="1" applyAlignment="1">
      <alignment horizontal="right"/>
    </xf>
    <xf numFmtId="3" fontId="16" fillId="0" borderId="14" xfId="1" applyNumberFormat="1" applyFont="1" applyBorder="1"/>
    <xf numFmtId="3" fontId="15" fillId="0" borderId="51" xfId="1" applyNumberFormat="1" applyFont="1" applyBorder="1"/>
    <xf numFmtId="0" fontId="4" fillId="0" borderId="4" xfId="1" applyFont="1" applyBorder="1"/>
    <xf numFmtId="0" fontId="4" fillId="0" borderId="5" xfId="1" applyFont="1" applyBorder="1"/>
    <xf numFmtId="3" fontId="15" fillId="0" borderId="52" xfId="1" applyNumberFormat="1" applyFont="1" applyBorder="1"/>
    <xf numFmtId="3" fontId="16" fillId="0" borderId="55" xfId="1" applyNumberFormat="1" applyFont="1" applyBorder="1"/>
    <xf numFmtId="3" fontId="16" fillId="0" borderId="54" xfId="1" applyNumberFormat="1" applyFont="1" applyBorder="1"/>
    <xf numFmtId="0" fontId="20" fillId="0" borderId="0" xfId="0" applyFont="1"/>
    <xf numFmtId="3" fontId="11" fillId="0" borderId="53" xfId="1" applyNumberFormat="1" applyFont="1" applyBorder="1" applyAlignment="1">
      <alignment horizontal="center" vertical="center" wrapText="1"/>
    </xf>
    <xf numFmtId="0" fontId="20" fillId="0" borderId="54" xfId="0" applyFont="1" applyBorder="1"/>
    <xf numFmtId="3" fontId="20" fillId="0" borderId="55" xfId="0" applyNumberFormat="1" applyFont="1" applyBorder="1"/>
    <xf numFmtId="3" fontId="20" fillId="0" borderId="54" xfId="0" applyNumberFormat="1" applyFont="1" applyBorder="1"/>
    <xf numFmtId="3" fontId="20" fillId="0" borderId="56" xfId="0" applyNumberFormat="1" applyFont="1" applyBorder="1"/>
    <xf numFmtId="3" fontId="20" fillId="0" borderId="57" xfId="0" applyNumberFormat="1" applyFont="1" applyBorder="1"/>
    <xf numFmtId="3" fontId="21" fillId="0" borderId="39" xfId="0" applyNumberFormat="1" applyFont="1" applyBorder="1"/>
    <xf numFmtId="0" fontId="22" fillId="0" borderId="4" xfId="1" applyFont="1" applyBorder="1"/>
    <xf numFmtId="0" fontId="22" fillId="0" borderId="5" xfId="1" applyFont="1" applyBorder="1"/>
    <xf numFmtId="3" fontId="23" fillId="0" borderId="43" xfId="1" applyNumberFormat="1" applyFont="1" applyBorder="1" applyAlignment="1">
      <alignment horizontal="right"/>
    </xf>
    <xf numFmtId="3" fontId="23" fillId="0" borderId="44" xfId="1" applyNumberFormat="1" applyFont="1" applyBorder="1" applyAlignment="1">
      <alignment horizontal="right"/>
    </xf>
    <xf numFmtId="3" fontId="23" fillId="0" borderId="48" xfId="1" applyNumberFormat="1" applyFont="1" applyBorder="1" applyAlignment="1">
      <alignment horizontal="right"/>
    </xf>
    <xf numFmtId="3" fontId="3" fillId="0" borderId="39" xfId="1" applyNumberFormat="1" applyFont="1" applyBorder="1" applyAlignment="1">
      <alignment horizontal="right"/>
    </xf>
    <xf numFmtId="0" fontId="24" fillId="0" borderId="0" xfId="0" applyFont="1"/>
    <xf numFmtId="0" fontId="19" fillId="0" borderId="1" xfId="1" applyFont="1" applyBorder="1" applyAlignment="1">
      <alignment horizontal="left" vertical="center"/>
    </xf>
    <xf numFmtId="0" fontId="19" fillId="0" borderId="2" xfId="1" applyFont="1" applyBorder="1" applyAlignment="1">
      <alignment horizontal="left" vertical="center"/>
    </xf>
    <xf numFmtId="0" fontId="19" fillId="0" borderId="3" xfId="1" applyFont="1" applyBorder="1" applyAlignment="1">
      <alignment horizontal="left" vertical="center"/>
    </xf>
    <xf numFmtId="0" fontId="19" fillId="0" borderId="31" xfId="1" applyFont="1" applyBorder="1" applyAlignment="1">
      <alignment horizontal="left" vertical="center"/>
    </xf>
    <xf numFmtId="0" fontId="3" fillId="0" borderId="31" xfId="1" applyFont="1" applyBorder="1" applyAlignment="1">
      <alignment horizontal="center"/>
    </xf>
  </cellXfs>
  <cellStyles count="2">
    <cellStyle name="Normálna" xfId="0" builtinId="0"/>
    <cellStyle name="normálne 2" xfId="1" xr:uid="{AE8519B9-7AA4-41EC-A345-B0363159F5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acova/Desktop/tabu&#318;ky%20%20podrobn&#233;%20%202023-2025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4\N&#225;vrh%20rozpo&#269;tu%202024%20okt&#243;ber%202023\invest&#237;cie,%20sum&#225;rne%20tabu&#318;ky%202024-2026.xlsx" TargetMode="External"/><Relationship Id="rId1" Type="http://schemas.openxmlformats.org/officeDocument/2006/relationships/externalLinkPath" Target="invest&#237;cie,%20sum&#225;rne%20tabu&#318;ky%202024-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T5">
            <v>95089.45</v>
          </cell>
        </row>
        <row r="17">
          <cell r="T17">
            <v>44917.61</v>
          </cell>
        </row>
        <row r="28">
          <cell r="T28">
            <v>81880.149999999994</v>
          </cell>
        </row>
        <row r="33">
          <cell r="T33">
            <v>0</v>
          </cell>
        </row>
        <row r="41">
          <cell r="T41">
            <v>16791.120000000003</v>
          </cell>
        </row>
        <row r="58">
          <cell r="T58">
            <v>0</v>
          </cell>
        </row>
        <row r="62">
          <cell r="T62">
            <v>96</v>
          </cell>
        </row>
        <row r="79">
          <cell r="T79">
            <v>79235.239999999991</v>
          </cell>
        </row>
        <row r="88">
          <cell r="T88">
            <v>4320</v>
          </cell>
        </row>
        <row r="92">
          <cell r="T92">
            <v>6496.46</v>
          </cell>
        </row>
        <row r="95">
          <cell r="T95">
            <v>0</v>
          </cell>
          <cell r="W95">
            <v>0</v>
          </cell>
        </row>
      </sheetData>
      <sheetData sheetId="1">
        <row r="5">
          <cell r="T5">
            <v>340.06</v>
          </cell>
        </row>
        <row r="7">
          <cell r="T7">
            <v>4000</v>
          </cell>
        </row>
        <row r="12">
          <cell r="T12">
            <v>13322.97</v>
          </cell>
        </row>
        <row r="20">
          <cell r="T20">
            <v>0</v>
          </cell>
          <cell r="W20">
            <v>0</v>
          </cell>
        </row>
        <row r="22">
          <cell r="T22">
            <v>0</v>
          </cell>
          <cell r="W22">
            <v>0</v>
          </cell>
        </row>
        <row r="25">
          <cell r="T25">
            <v>0</v>
          </cell>
          <cell r="W25">
            <v>0</v>
          </cell>
        </row>
        <row r="27">
          <cell r="T27">
            <v>4725</v>
          </cell>
        </row>
        <row r="29">
          <cell r="T29">
            <v>8000</v>
          </cell>
        </row>
        <row r="32">
          <cell r="T32">
            <v>6049.58</v>
          </cell>
        </row>
        <row r="46">
          <cell r="T46">
            <v>2200</v>
          </cell>
        </row>
        <row r="51">
          <cell r="T51">
            <v>3904.8700000000003</v>
          </cell>
        </row>
      </sheetData>
      <sheetData sheetId="2">
        <row r="4">
          <cell r="T4">
            <v>87313.47</v>
          </cell>
        </row>
        <row r="21">
          <cell r="T21">
            <v>5183.54</v>
          </cell>
        </row>
        <row r="27">
          <cell r="T27">
            <v>375.28</v>
          </cell>
        </row>
        <row r="32">
          <cell r="T32">
            <v>10982.800000000001</v>
          </cell>
        </row>
        <row r="35">
          <cell r="T35">
            <v>147025.38000000006</v>
          </cell>
        </row>
        <row r="88">
          <cell r="T88">
            <v>1300</v>
          </cell>
        </row>
        <row r="93">
          <cell r="T93">
            <v>4965.4799999999996</v>
          </cell>
        </row>
        <row r="99">
          <cell r="T99">
            <v>550</v>
          </cell>
        </row>
      </sheetData>
      <sheetData sheetId="3">
        <row r="4">
          <cell r="T4">
            <v>13883.619999999999</v>
          </cell>
        </row>
        <row r="17">
          <cell r="T17">
            <v>26478.920000000002</v>
          </cell>
        </row>
        <row r="28">
          <cell r="T28">
            <v>0</v>
          </cell>
        </row>
        <row r="30">
          <cell r="T30"/>
          <cell r="W30"/>
        </row>
      </sheetData>
      <sheetData sheetId="4">
        <row r="5">
          <cell r="T5">
            <v>574629.2300000001</v>
          </cell>
        </row>
        <row r="60">
          <cell r="T60">
            <v>126077.17</v>
          </cell>
        </row>
        <row r="82">
          <cell r="T82">
            <v>57242.55</v>
          </cell>
        </row>
        <row r="85">
          <cell r="T85">
            <v>57726.689999999995</v>
          </cell>
        </row>
        <row r="93">
          <cell r="T93">
            <v>77467.839999999997</v>
          </cell>
        </row>
        <row r="95">
          <cell r="T95">
            <v>3509.87</v>
          </cell>
        </row>
        <row r="113">
          <cell r="T113">
            <v>0</v>
          </cell>
          <cell r="W113">
            <v>0</v>
          </cell>
        </row>
        <row r="120">
          <cell r="T120">
            <v>88711.37</v>
          </cell>
        </row>
        <row r="123">
          <cell r="T123">
            <v>94515.24</v>
          </cell>
        </row>
        <row r="126">
          <cell r="T126">
            <v>0</v>
          </cell>
          <cell r="W126">
            <v>0</v>
          </cell>
        </row>
        <row r="130">
          <cell r="T130">
            <v>5000</v>
          </cell>
        </row>
        <row r="132">
          <cell r="T132">
            <v>3000</v>
          </cell>
          <cell r="W132">
            <v>3000</v>
          </cell>
        </row>
      </sheetData>
      <sheetData sheetId="5">
        <row r="5">
          <cell r="T5">
            <v>8825.25</v>
          </cell>
        </row>
        <row r="10">
          <cell r="T10">
            <v>726797.29</v>
          </cell>
        </row>
        <row r="26">
          <cell r="T26">
            <v>0</v>
          </cell>
          <cell r="W26">
            <v>0</v>
          </cell>
        </row>
        <row r="29">
          <cell r="T29">
            <v>0</v>
          </cell>
          <cell r="W29">
            <v>0</v>
          </cell>
        </row>
        <row r="31">
          <cell r="T31">
            <v>136138.75</v>
          </cell>
        </row>
      </sheetData>
      <sheetData sheetId="6">
        <row r="5">
          <cell r="T5">
            <v>0</v>
          </cell>
          <cell r="W5">
            <v>0</v>
          </cell>
        </row>
        <row r="7">
          <cell r="T7">
            <v>0</v>
          </cell>
          <cell r="W7">
            <v>0</v>
          </cell>
        </row>
        <row r="15">
          <cell r="T15">
            <v>69700.92</v>
          </cell>
        </row>
        <row r="17">
          <cell r="T17">
            <v>267230.02</v>
          </cell>
        </row>
        <row r="19">
          <cell r="T19">
            <v>79756.25</v>
          </cell>
        </row>
        <row r="26">
          <cell r="T26">
            <v>26394.06</v>
          </cell>
        </row>
        <row r="28">
          <cell r="T28">
            <v>8396.16</v>
          </cell>
        </row>
        <row r="31">
          <cell r="T31">
            <v>0</v>
          </cell>
          <cell r="W31">
            <v>0</v>
          </cell>
          <cell r="AF31">
            <v>0</v>
          </cell>
        </row>
        <row r="33">
          <cell r="T33">
            <v>29547.97</v>
          </cell>
        </row>
        <row r="36">
          <cell r="T36">
            <v>0</v>
          </cell>
          <cell r="W36">
            <v>0</v>
          </cell>
        </row>
        <row r="39">
          <cell r="T39">
            <v>0</v>
          </cell>
          <cell r="W39">
            <v>0</v>
          </cell>
          <cell r="AF39">
            <v>0</v>
          </cell>
        </row>
      </sheetData>
      <sheetData sheetId="7">
        <row r="4">
          <cell r="T4">
            <v>150295.24</v>
          </cell>
        </row>
        <row r="7">
          <cell r="T7">
            <v>0</v>
          </cell>
        </row>
      </sheetData>
      <sheetData sheetId="8">
        <row r="4">
          <cell r="T4">
            <v>3597.5100000000007</v>
          </cell>
        </row>
        <row r="20">
          <cell r="T20">
            <v>201563</v>
          </cell>
        </row>
        <row r="21">
          <cell r="T21">
            <v>311175</v>
          </cell>
        </row>
        <row r="22">
          <cell r="T22">
            <v>488852</v>
          </cell>
        </row>
        <row r="23">
          <cell r="T23"/>
          <cell r="W23">
            <v>0</v>
          </cell>
          <cell r="AF23"/>
        </row>
        <row r="24">
          <cell r="T24">
            <v>242603</v>
          </cell>
        </row>
        <row r="25">
          <cell r="T25">
            <v>259796</v>
          </cell>
        </row>
        <row r="26">
          <cell r="T26">
            <v>258931</v>
          </cell>
        </row>
        <row r="27">
          <cell r="T27">
            <v>42840</v>
          </cell>
        </row>
        <row r="29">
          <cell r="T29">
            <v>549672</v>
          </cell>
        </row>
        <row r="32">
          <cell r="T32">
            <v>855440</v>
          </cell>
        </row>
        <row r="36">
          <cell r="T36">
            <v>1485900</v>
          </cell>
        </row>
        <row r="41">
          <cell r="T41">
            <v>1253413</v>
          </cell>
        </row>
        <row r="44">
          <cell r="T44">
            <v>1026169</v>
          </cell>
        </row>
        <row r="47">
          <cell r="T47">
            <v>590147</v>
          </cell>
        </row>
        <row r="51">
          <cell r="T51">
            <v>517868</v>
          </cell>
        </row>
        <row r="52">
          <cell r="T52">
            <v>231400</v>
          </cell>
        </row>
        <row r="53">
          <cell r="T53">
            <v>344600.22</v>
          </cell>
        </row>
        <row r="72">
          <cell r="T72">
            <v>621982.06000000006</v>
          </cell>
        </row>
        <row r="73">
          <cell r="T73">
            <v>161788.28999999998</v>
          </cell>
        </row>
        <row r="80">
          <cell r="T80">
            <v>388913.99</v>
          </cell>
        </row>
      </sheetData>
      <sheetData sheetId="9">
        <row r="4">
          <cell r="T4">
            <v>1332.76</v>
          </cell>
        </row>
        <row r="12">
          <cell r="T12">
            <v>21972.060000000005</v>
          </cell>
        </row>
        <row r="30">
          <cell r="T30">
            <v>51888.53</v>
          </cell>
        </row>
        <row r="48">
          <cell r="T48">
            <v>17309.63</v>
          </cell>
        </row>
        <row r="58">
          <cell r="T58">
            <v>159955.13999999998</v>
          </cell>
        </row>
        <row r="79">
          <cell r="T79">
            <v>7935.4</v>
          </cell>
        </row>
        <row r="87">
          <cell r="T87">
            <v>239.93</v>
          </cell>
        </row>
        <row r="93">
          <cell r="T93">
            <v>14295.45</v>
          </cell>
        </row>
        <row r="101">
          <cell r="T101">
            <v>8934.4699999999993</v>
          </cell>
        </row>
      </sheetData>
      <sheetData sheetId="10">
        <row r="4">
          <cell r="T4">
            <v>12577.740000000002</v>
          </cell>
        </row>
        <row r="20">
          <cell r="T20">
            <v>163237.68</v>
          </cell>
        </row>
        <row r="27">
          <cell r="T27">
            <v>4675.01</v>
          </cell>
        </row>
        <row r="37">
          <cell r="T37">
            <v>445643.5199999999</v>
          </cell>
        </row>
        <row r="122">
          <cell r="T122">
            <v>7632.46</v>
          </cell>
        </row>
        <row r="134">
          <cell r="T134">
            <v>8715.4599999999991</v>
          </cell>
        </row>
        <row r="137">
          <cell r="T137">
            <v>7754</v>
          </cell>
        </row>
      </sheetData>
      <sheetData sheetId="11">
        <row r="5">
          <cell r="T5">
            <v>362443.59</v>
          </cell>
        </row>
        <row r="22">
          <cell r="T22">
            <v>800</v>
          </cell>
        </row>
        <row r="24">
          <cell r="T24">
            <v>833.13</v>
          </cell>
          <cell r="AF24">
            <v>500</v>
          </cell>
        </row>
        <row r="41">
          <cell r="T41">
            <v>496.8</v>
          </cell>
        </row>
        <row r="45">
          <cell r="T45">
            <v>1105.8</v>
          </cell>
          <cell r="AF45">
            <v>3110</v>
          </cell>
        </row>
        <row r="48">
          <cell r="T48">
            <v>22395.17</v>
          </cell>
        </row>
        <row r="68">
          <cell r="T68">
            <v>485.26</v>
          </cell>
        </row>
        <row r="70">
          <cell r="T70">
            <v>29289.4</v>
          </cell>
        </row>
        <row r="74">
          <cell r="T74">
            <v>34373.660000000003</v>
          </cell>
        </row>
        <row r="99">
          <cell r="T99"/>
        </row>
        <row r="100">
          <cell r="W100">
            <v>0</v>
          </cell>
        </row>
      </sheetData>
      <sheetData sheetId="12">
        <row r="5">
          <cell r="T5">
            <v>35850.92</v>
          </cell>
        </row>
        <row r="8">
          <cell r="T8"/>
          <cell r="W8"/>
        </row>
        <row r="9">
          <cell r="T9">
            <v>5263.94</v>
          </cell>
        </row>
        <row r="17">
          <cell r="T17">
            <v>282850</v>
          </cell>
        </row>
        <row r="21">
          <cell r="T21">
            <v>56000</v>
          </cell>
        </row>
        <row r="24">
          <cell r="T24">
            <v>0</v>
          </cell>
          <cell r="W24">
            <v>0</v>
          </cell>
        </row>
        <row r="26">
          <cell r="T26">
            <v>63515.03</v>
          </cell>
        </row>
        <row r="30">
          <cell r="T30">
            <v>38204</v>
          </cell>
        </row>
        <row r="33">
          <cell r="T33">
            <v>0</v>
          </cell>
          <cell r="W33">
            <v>0</v>
          </cell>
        </row>
        <row r="35">
          <cell r="T35">
            <v>1072904.3399999999</v>
          </cell>
        </row>
        <row r="50">
          <cell r="T50">
            <v>194936</v>
          </cell>
        </row>
        <row r="55">
          <cell r="T55">
            <v>50738.36</v>
          </cell>
        </row>
        <row r="59">
          <cell r="T59">
            <v>5160</v>
          </cell>
        </row>
        <row r="62">
          <cell r="T62">
            <v>51155.23</v>
          </cell>
        </row>
        <row r="65">
          <cell r="T65">
            <v>5230</v>
          </cell>
        </row>
        <row r="67">
          <cell r="T67">
            <v>937.47</v>
          </cell>
          <cell r="AF67">
            <v>1000</v>
          </cell>
        </row>
        <row r="79">
          <cell r="T79">
            <v>33271.42</v>
          </cell>
          <cell r="AF79">
            <v>45500</v>
          </cell>
        </row>
        <row r="105">
          <cell r="T105">
            <v>2500</v>
          </cell>
        </row>
        <row r="107">
          <cell r="T107">
            <v>132562.10999999999</v>
          </cell>
        </row>
        <row r="113">
          <cell r="T113"/>
        </row>
      </sheetData>
      <sheetData sheetId="13">
        <row r="24">
          <cell r="T24">
            <v>523549.99000000011</v>
          </cell>
        </row>
      </sheetData>
      <sheetData sheetId="14">
        <row r="4">
          <cell r="T4">
            <v>2029801.040000001</v>
          </cell>
        </row>
        <row r="101">
          <cell r="T101"/>
          <cell r="W101"/>
        </row>
        <row r="102">
          <cell r="T102">
            <v>8919.3700000000008</v>
          </cell>
        </row>
      </sheetData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íjmy "/>
      <sheetName val="výdavky "/>
      <sheetName val="pomocná tabuľka - príjmy 2013"/>
      <sheetName val="pomocná tabuľka - výdavky 2013"/>
      <sheetName val="pomocná tabuľka - sumár 2013"/>
      <sheetName val="sumár "/>
      <sheetName val="investície"/>
      <sheetName val="Rozpočet celkový"/>
      <sheetName val="Čerpanie celkové"/>
    </sheetNames>
    <sheetDataSet>
      <sheetData sheetId="0"/>
      <sheetData sheetId="1">
        <row r="10">
          <cell r="AS10">
            <v>117700</v>
          </cell>
        </row>
        <row r="11">
          <cell r="AS11">
            <v>53450</v>
          </cell>
        </row>
        <row r="12">
          <cell r="AS12">
            <v>109300</v>
          </cell>
        </row>
        <row r="13">
          <cell r="AS13">
            <v>5000</v>
          </cell>
        </row>
        <row r="15">
          <cell r="AS15">
            <v>23200</v>
          </cell>
        </row>
        <row r="16">
          <cell r="AS16">
            <v>1000</v>
          </cell>
        </row>
        <row r="17">
          <cell r="AS17">
            <v>4200</v>
          </cell>
        </row>
        <row r="18">
          <cell r="AS18">
            <v>108000</v>
          </cell>
        </row>
        <row r="19">
          <cell r="AS19">
            <v>9000</v>
          </cell>
        </row>
        <row r="20">
          <cell r="AS20">
            <v>8400</v>
          </cell>
        </row>
        <row r="21">
          <cell r="AS21">
            <v>0</v>
          </cell>
        </row>
        <row r="24">
          <cell r="AS24">
            <v>350</v>
          </cell>
        </row>
        <row r="25">
          <cell r="AS25">
            <v>7500</v>
          </cell>
        </row>
        <row r="26">
          <cell r="AS26">
            <v>10050</v>
          </cell>
        </row>
        <row r="27">
          <cell r="AS27">
            <v>0</v>
          </cell>
        </row>
        <row r="28">
          <cell r="AS28">
            <v>0</v>
          </cell>
        </row>
        <row r="29">
          <cell r="AS29">
            <v>0</v>
          </cell>
        </row>
        <row r="30">
          <cell r="AS30">
            <v>2000</v>
          </cell>
        </row>
        <row r="31">
          <cell r="AS31">
            <v>5000</v>
          </cell>
        </row>
        <row r="33">
          <cell r="AS33">
            <v>13800</v>
          </cell>
        </row>
        <row r="34">
          <cell r="AS34">
            <v>1500</v>
          </cell>
        </row>
        <row r="35">
          <cell r="AS35">
            <v>7700</v>
          </cell>
        </row>
        <row r="37">
          <cell r="AS37">
            <v>83000</v>
          </cell>
        </row>
        <row r="38">
          <cell r="AS38">
            <v>211300</v>
          </cell>
        </row>
        <row r="40">
          <cell r="AS40">
            <v>1300</v>
          </cell>
        </row>
        <row r="41">
          <cell r="AS41">
            <v>10200</v>
          </cell>
        </row>
        <row r="42">
          <cell r="AS42">
            <v>241920</v>
          </cell>
        </row>
        <row r="43">
          <cell r="AS43">
            <v>2000</v>
          </cell>
        </row>
        <row r="44">
          <cell r="AS44">
            <v>8000</v>
          </cell>
        </row>
        <row r="45">
          <cell r="AS45">
            <v>550</v>
          </cell>
        </row>
        <row r="47">
          <cell r="AS47">
            <v>28850</v>
          </cell>
        </row>
        <row r="49">
          <cell r="AS49">
            <v>32400</v>
          </cell>
        </row>
        <row r="50">
          <cell r="AS50">
            <v>0</v>
          </cell>
        </row>
        <row r="51">
          <cell r="AS51">
            <v>0</v>
          </cell>
        </row>
        <row r="54">
          <cell r="AS54">
            <v>744800</v>
          </cell>
        </row>
        <row r="55">
          <cell r="AS55">
            <v>186800</v>
          </cell>
        </row>
        <row r="56">
          <cell r="AS56">
            <v>82000</v>
          </cell>
        </row>
        <row r="57">
          <cell r="AS57">
            <v>83700</v>
          </cell>
        </row>
        <row r="58">
          <cell r="AS58">
            <v>0</v>
          </cell>
        </row>
        <row r="59">
          <cell r="AS59">
            <v>6850</v>
          </cell>
        </row>
        <row r="61">
          <cell r="AS61">
            <v>0</v>
          </cell>
        </row>
        <row r="62">
          <cell r="AS62">
            <v>100000</v>
          </cell>
        </row>
        <row r="63">
          <cell r="AS63">
            <v>150000</v>
          </cell>
        </row>
        <row r="64">
          <cell r="AS64">
            <v>0</v>
          </cell>
        </row>
        <row r="66">
          <cell r="AS66">
            <v>8300</v>
          </cell>
        </row>
        <row r="67">
          <cell r="AS67">
            <v>3000</v>
          </cell>
        </row>
        <row r="70">
          <cell r="AS70">
            <v>11000</v>
          </cell>
        </row>
        <row r="71">
          <cell r="AS71">
            <v>1191800</v>
          </cell>
        </row>
        <row r="73">
          <cell r="AS73">
            <v>0</v>
          </cell>
        </row>
        <row r="74">
          <cell r="AS74">
            <v>0</v>
          </cell>
        </row>
        <row r="75">
          <cell r="AS75">
            <v>192000</v>
          </cell>
        </row>
        <row r="78">
          <cell r="AS78">
            <v>0</v>
          </cell>
        </row>
        <row r="79">
          <cell r="AS79">
            <v>0</v>
          </cell>
        </row>
        <row r="80">
          <cell r="AS80">
            <v>80000</v>
          </cell>
        </row>
        <row r="81">
          <cell r="AS81">
            <v>240000</v>
          </cell>
        </row>
        <row r="82">
          <cell r="AS82">
            <v>90600</v>
          </cell>
        </row>
        <row r="83">
          <cell r="AS83">
            <v>30000</v>
          </cell>
        </row>
        <row r="84">
          <cell r="AS84">
            <v>10000</v>
          </cell>
        </row>
        <row r="86">
          <cell r="AS86">
            <v>0</v>
          </cell>
        </row>
        <row r="87">
          <cell r="AS87">
            <v>20000</v>
          </cell>
        </row>
        <row r="89">
          <cell r="AS89">
            <v>0</v>
          </cell>
        </row>
        <row r="90">
          <cell r="AS90">
            <v>0</v>
          </cell>
        </row>
        <row r="92">
          <cell r="AS92">
            <v>190000</v>
          </cell>
        </row>
        <row r="94">
          <cell r="AS94">
            <v>5000</v>
          </cell>
        </row>
        <row r="96">
          <cell r="AS96">
            <v>6000</v>
          </cell>
        </row>
        <row r="98">
          <cell r="AS98">
            <v>263170</v>
          </cell>
        </row>
        <row r="99">
          <cell r="AS99">
            <v>417950</v>
          </cell>
        </row>
        <row r="100">
          <cell r="AS100">
            <v>595910</v>
          </cell>
        </row>
        <row r="101">
          <cell r="AS101">
            <v>0</v>
          </cell>
        </row>
        <row r="102">
          <cell r="AS102">
            <v>316410</v>
          </cell>
        </row>
        <row r="103">
          <cell r="AS103">
            <v>330150</v>
          </cell>
        </row>
        <row r="104">
          <cell r="AS104">
            <v>336880</v>
          </cell>
        </row>
        <row r="105">
          <cell r="AS105">
            <v>87870</v>
          </cell>
        </row>
        <row r="107">
          <cell r="AS107">
            <v>762220</v>
          </cell>
        </row>
        <row r="108">
          <cell r="AS108">
            <v>1167220</v>
          </cell>
        </row>
        <row r="109">
          <cell r="AS109">
            <v>1919680</v>
          </cell>
        </row>
        <row r="110">
          <cell r="AS110">
            <v>1572970</v>
          </cell>
        </row>
        <row r="111">
          <cell r="AS111">
            <v>1318440</v>
          </cell>
        </row>
        <row r="112">
          <cell r="AS112">
            <v>724410</v>
          </cell>
        </row>
        <row r="114">
          <cell r="AS114">
            <v>749650</v>
          </cell>
        </row>
        <row r="115">
          <cell r="AS115">
            <v>323370</v>
          </cell>
        </row>
        <row r="116">
          <cell r="AS116">
            <v>641030</v>
          </cell>
        </row>
        <row r="117">
          <cell r="AS117">
            <v>1047000</v>
          </cell>
        </row>
        <row r="118">
          <cell r="AS118">
            <v>274170</v>
          </cell>
        </row>
        <row r="119">
          <cell r="AS119">
            <v>1324500</v>
          </cell>
        </row>
        <row r="121">
          <cell r="AS121">
            <v>5000</v>
          </cell>
        </row>
        <row r="123">
          <cell r="AS123">
            <v>72200</v>
          </cell>
        </row>
        <row r="124">
          <cell r="AS124">
            <v>85200</v>
          </cell>
        </row>
        <row r="125">
          <cell r="AS125">
            <v>38100</v>
          </cell>
        </row>
        <row r="126">
          <cell r="AS126">
            <v>251200</v>
          </cell>
        </row>
        <row r="127">
          <cell r="AS127">
            <v>13350</v>
          </cell>
        </row>
        <row r="128">
          <cell r="AS128">
            <v>2100</v>
          </cell>
        </row>
        <row r="129">
          <cell r="AS129">
            <v>22000</v>
          </cell>
        </row>
        <row r="130">
          <cell r="AS130">
            <v>15000</v>
          </cell>
        </row>
        <row r="132">
          <cell r="AS132">
            <v>14700</v>
          </cell>
        </row>
        <row r="134">
          <cell r="AS134">
            <v>202500</v>
          </cell>
        </row>
        <row r="135">
          <cell r="AS135">
            <v>2700</v>
          </cell>
        </row>
        <row r="136">
          <cell r="AS136">
            <v>1105800</v>
          </cell>
        </row>
        <row r="137">
          <cell r="AS137">
            <v>16820</v>
          </cell>
        </row>
        <row r="138">
          <cell r="AS138">
            <v>2000</v>
          </cell>
        </row>
        <row r="139">
          <cell r="AS139">
            <v>15000</v>
          </cell>
        </row>
        <row r="142">
          <cell r="AS142">
            <v>367000</v>
          </cell>
        </row>
        <row r="143">
          <cell r="AS143">
            <v>10000</v>
          </cell>
        </row>
        <row r="144">
          <cell r="AS144">
            <v>500</v>
          </cell>
        </row>
        <row r="145">
          <cell r="AS145">
            <v>800</v>
          </cell>
        </row>
        <row r="146">
          <cell r="AS146">
            <v>3110</v>
          </cell>
        </row>
        <row r="147">
          <cell r="AS147">
            <v>23250</v>
          </cell>
        </row>
        <row r="148">
          <cell r="AS148">
            <v>500</v>
          </cell>
        </row>
        <row r="149">
          <cell r="AS149">
            <v>34000</v>
          </cell>
        </row>
        <row r="150">
          <cell r="AS150">
            <v>41700</v>
          </cell>
        </row>
        <row r="151">
          <cell r="AS151">
            <v>0</v>
          </cell>
        </row>
        <row r="154">
          <cell r="AS154">
            <v>30000</v>
          </cell>
        </row>
        <row r="155">
          <cell r="AS155">
            <v>0</v>
          </cell>
        </row>
        <row r="156">
          <cell r="AS156">
            <v>11000</v>
          </cell>
        </row>
        <row r="158">
          <cell r="AS158">
            <v>482100</v>
          </cell>
        </row>
        <row r="159">
          <cell r="AS159">
            <v>68930</v>
          </cell>
        </row>
        <row r="160">
          <cell r="AS160">
            <v>0</v>
          </cell>
        </row>
        <row r="161">
          <cell r="AS161">
            <v>86200</v>
          </cell>
        </row>
        <row r="163">
          <cell r="AS163">
            <v>59930</v>
          </cell>
        </row>
        <row r="164">
          <cell r="AS164">
            <v>0</v>
          </cell>
        </row>
        <row r="165">
          <cell r="AS165">
            <v>1454620</v>
          </cell>
        </row>
        <row r="166">
          <cell r="AS166">
            <v>245040</v>
          </cell>
        </row>
        <row r="168">
          <cell r="AS168">
            <v>53380</v>
          </cell>
        </row>
        <row r="169">
          <cell r="AS169">
            <v>8080</v>
          </cell>
        </row>
        <row r="170">
          <cell r="AS170">
            <v>71400</v>
          </cell>
        </row>
        <row r="171">
          <cell r="AS171">
            <v>8550</v>
          </cell>
        </row>
        <row r="172">
          <cell r="AS172">
            <v>1000</v>
          </cell>
        </row>
        <row r="174">
          <cell r="AS174">
            <v>45130</v>
          </cell>
        </row>
        <row r="175">
          <cell r="AS175">
            <v>28000</v>
          </cell>
        </row>
        <row r="176">
          <cell r="AS176">
            <v>145000</v>
          </cell>
        </row>
        <row r="177">
          <cell r="AS177">
            <v>0</v>
          </cell>
        </row>
        <row r="178">
          <cell r="AS178">
            <v>609305</v>
          </cell>
        </row>
        <row r="180">
          <cell r="AS180">
            <v>2692650</v>
          </cell>
        </row>
        <row r="181">
          <cell r="AS181">
            <v>0</v>
          </cell>
        </row>
        <row r="182">
          <cell r="AS182">
            <v>260000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8F8F4-EC9E-4D72-86AB-59F097D45D31}">
  <sheetPr>
    <pageSetUpPr fitToPage="1"/>
  </sheetPr>
  <dimension ref="A1:F180"/>
  <sheetViews>
    <sheetView tabSelected="1" workbookViewId="0">
      <selection sqref="A1:F1"/>
    </sheetView>
  </sheetViews>
  <sheetFormatPr defaultRowHeight="15" x14ac:dyDescent="0.25"/>
  <cols>
    <col min="1" max="1" width="31.28515625" style="1" customWidth="1"/>
    <col min="2" max="2" width="67.7109375" style="1" customWidth="1"/>
    <col min="3" max="3" width="15.7109375" style="1" customWidth="1"/>
    <col min="4" max="4" width="15.28515625" style="1" customWidth="1"/>
    <col min="5" max="5" width="18.5703125" style="48" customWidth="1"/>
    <col min="6" max="6" width="14.5703125" style="74" customWidth="1"/>
  </cols>
  <sheetData>
    <row r="1" spans="1:6" ht="16.5" thickBot="1" x14ac:dyDescent="0.3">
      <c r="A1" s="93" t="s">
        <v>249</v>
      </c>
      <c r="B1" s="93"/>
      <c r="C1" s="93"/>
      <c r="D1" s="93"/>
      <c r="E1" s="93"/>
      <c r="F1" s="93"/>
    </row>
    <row r="2" spans="1:6" x14ac:dyDescent="0.25">
      <c r="A2" s="89" t="s">
        <v>0</v>
      </c>
      <c r="B2" s="90"/>
      <c r="C2" s="49" t="s">
        <v>243</v>
      </c>
      <c r="D2" s="50" t="s">
        <v>245</v>
      </c>
      <c r="E2" s="51" t="s">
        <v>246</v>
      </c>
      <c r="F2" s="51" t="s">
        <v>247</v>
      </c>
    </row>
    <row r="3" spans="1:6" ht="24.75" thickBot="1" x14ac:dyDescent="0.3">
      <c r="A3" s="91"/>
      <c r="B3" s="92"/>
      <c r="C3" s="52" t="s">
        <v>244</v>
      </c>
      <c r="D3" s="53" t="s">
        <v>244</v>
      </c>
      <c r="E3" s="54" t="s">
        <v>244</v>
      </c>
      <c r="F3" s="75" t="s">
        <v>244</v>
      </c>
    </row>
    <row r="4" spans="1:6" s="88" customFormat="1" ht="16.5" thickBot="1" x14ac:dyDescent="0.3">
      <c r="A4" s="82" t="s">
        <v>1</v>
      </c>
      <c r="B4" s="83"/>
      <c r="C4" s="84">
        <f>C6+C20+C34+C44+C50+C66+C74+C89+C93+C118+C129+C138+C150+C176+C177</f>
        <v>19076711.210000001</v>
      </c>
      <c r="D4" s="85">
        <f t="shared" ref="D4" si="0">D6+D20+D34+D44+D50+D66+D74+D89+D93+D118+D129+D138+D150+D176+D177</f>
        <v>21624170</v>
      </c>
      <c r="E4" s="86">
        <f t="shared" ref="E4:F4" si="1">E6+E20+E34+E44+E50+E66+E74+E89+E93+E118+E129+E138+E150+E176+E177</f>
        <v>25670229</v>
      </c>
      <c r="F4" s="87">
        <f t="shared" si="1"/>
        <v>27416365</v>
      </c>
    </row>
    <row r="5" spans="1:6" ht="15.75" thickBot="1" x14ac:dyDescent="0.3">
      <c r="A5" s="69" t="s">
        <v>2</v>
      </c>
      <c r="B5" s="70"/>
      <c r="C5" s="63"/>
      <c r="D5" s="63"/>
      <c r="E5" s="64"/>
      <c r="F5" s="76"/>
    </row>
    <row r="6" spans="1:6" ht="15.75" x14ac:dyDescent="0.25">
      <c r="A6" s="2" t="s">
        <v>3</v>
      </c>
      <c r="B6" s="3"/>
      <c r="C6" s="41">
        <f t="shared" ref="C6:F6" si="2">C7+C12+C16+C17+C18+C19</f>
        <v>328826.02999999997</v>
      </c>
      <c r="D6" s="41">
        <f t="shared" si="2"/>
        <v>410993</v>
      </c>
      <c r="E6" s="59">
        <f t="shared" si="2"/>
        <v>414265</v>
      </c>
      <c r="F6" s="71">
        <f t="shared" si="2"/>
        <v>439250</v>
      </c>
    </row>
    <row r="7" spans="1:6" ht="15.75" x14ac:dyDescent="0.25">
      <c r="A7" s="4" t="s">
        <v>4</v>
      </c>
      <c r="B7" s="5" t="s">
        <v>5</v>
      </c>
      <c r="C7" s="42">
        <f t="shared" ref="C7:F7" si="3">SUM(C8:C11)</f>
        <v>221887.21</v>
      </c>
      <c r="D7" s="42">
        <f t="shared" si="3"/>
        <v>261704</v>
      </c>
      <c r="E7" s="60">
        <f t="shared" si="3"/>
        <v>247390</v>
      </c>
      <c r="F7" s="72">
        <f t="shared" si="3"/>
        <v>285450</v>
      </c>
    </row>
    <row r="8" spans="1:6" ht="15.75" x14ac:dyDescent="0.25">
      <c r="A8" s="4">
        <v>1</v>
      </c>
      <c r="B8" s="5" t="s">
        <v>6</v>
      </c>
      <c r="C8" s="42">
        <f>'[1]1.Plánovanie, manažment a kontr'!$T$5</f>
        <v>95089.45</v>
      </c>
      <c r="D8" s="42">
        <v>102410</v>
      </c>
      <c r="E8" s="60">
        <v>107670</v>
      </c>
      <c r="F8" s="77">
        <f>'[2]výdavky '!$AS$10</f>
        <v>117700</v>
      </c>
    </row>
    <row r="9" spans="1:6" ht="15.75" x14ac:dyDescent="0.25">
      <c r="A9" s="4">
        <v>2</v>
      </c>
      <c r="B9" s="5" t="s">
        <v>7</v>
      </c>
      <c r="C9" s="42">
        <f>'[1]1.Plánovanie, manažment a kontr'!$T$17</f>
        <v>44917.61</v>
      </c>
      <c r="D9" s="42">
        <v>43848</v>
      </c>
      <c r="E9" s="60">
        <v>50120</v>
      </c>
      <c r="F9" s="77">
        <f>'[2]výdavky '!$AS$11</f>
        <v>53450</v>
      </c>
    </row>
    <row r="10" spans="1:6" ht="15.75" x14ac:dyDescent="0.25">
      <c r="A10" s="4">
        <v>3</v>
      </c>
      <c r="B10" s="5" t="s">
        <v>8</v>
      </c>
      <c r="C10" s="42">
        <f>'[1]1.Plánovanie, manažment a kontr'!$T$28</f>
        <v>81880.149999999994</v>
      </c>
      <c r="D10" s="42">
        <v>108130</v>
      </c>
      <c r="E10" s="60">
        <v>85200</v>
      </c>
      <c r="F10" s="77">
        <f>'[2]výdavky '!$AS$12</f>
        <v>109300</v>
      </c>
    </row>
    <row r="11" spans="1:6" ht="15.75" x14ac:dyDescent="0.25">
      <c r="A11" s="4">
        <v>4</v>
      </c>
      <c r="B11" s="5" t="s">
        <v>9</v>
      </c>
      <c r="C11" s="42">
        <f>'[1]1.Plánovanie, manažment a kontr'!$T$33</f>
        <v>0</v>
      </c>
      <c r="D11" s="42">
        <v>7316</v>
      </c>
      <c r="E11" s="60">
        <v>4400</v>
      </c>
      <c r="F11" s="78">
        <f>'[2]výdavky '!$AS$13</f>
        <v>5000</v>
      </c>
    </row>
    <row r="12" spans="1:6" ht="15.75" x14ac:dyDescent="0.25">
      <c r="A12" s="4" t="s">
        <v>10</v>
      </c>
      <c r="B12" s="5" t="s">
        <v>11</v>
      </c>
      <c r="C12" s="42">
        <f t="shared" ref="C12:F12" si="4">SUM(C13:C15)</f>
        <v>16887.120000000003</v>
      </c>
      <c r="D12" s="42">
        <f t="shared" si="4"/>
        <v>41713</v>
      </c>
      <c r="E12" s="60">
        <f t="shared" si="4"/>
        <v>51775</v>
      </c>
      <c r="F12" s="72">
        <f t="shared" si="4"/>
        <v>28400</v>
      </c>
    </row>
    <row r="13" spans="1:6" ht="15.75" x14ac:dyDescent="0.25">
      <c r="A13" s="4">
        <v>1</v>
      </c>
      <c r="B13" s="5" t="s">
        <v>12</v>
      </c>
      <c r="C13" s="42">
        <f>'[1]1.Plánovanie, manažment a kontr'!$T$41</f>
        <v>16791.120000000003</v>
      </c>
      <c r="D13" s="42">
        <v>18336</v>
      </c>
      <c r="E13" s="60">
        <v>26275</v>
      </c>
      <c r="F13" s="77">
        <f>'[2]výdavky '!$AS$15</f>
        <v>23200</v>
      </c>
    </row>
    <row r="14" spans="1:6" ht="15.75" x14ac:dyDescent="0.25">
      <c r="A14" s="4">
        <v>2</v>
      </c>
      <c r="B14" s="5" t="s">
        <v>13</v>
      </c>
      <c r="C14" s="42">
        <f>'[1]1.Plánovanie, manažment a kontr'!$T$58</f>
        <v>0</v>
      </c>
      <c r="D14" s="42">
        <v>21300</v>
      </c>
      <c r="E14" s="60">
        <v>22500</v>
      </c>
      <c r="F14" s="77">
        <f>'[2]výdavky '!$AS$16</f>
        <v>1000</v>
      </c>
    </row>
    <row r="15" spans="1:6" ht="15.75" x14ac:dyDescent="0.25">
      <c r="A15" s="4">
        <v>3</v>
      </c>
      <c r="B15" s="5" t="s">
        <v>14</v>
      </c>
      <c r="C15" s="42">
        <f>'[1]1.Plánovanie, manažment a kontr'!$T$62</f>
        <v>96</v>
      </c>
      <c r="D15" s="42">
        <v>2077</v>
      </c>
      <c r="E15" s="60">
        <v>3000</v>
      </c>
      <c r="F15" s="77">
        <f>'[2]výdavky '!$AS$17</f>
        <v>4200</v>
      </c>
    </row>
    <row r="16" spans="1:6" ht="15.75" x14ac:dyDescent="0.25">
      <c r="A16" s="4" t="s">
        <v>15</v>
      </c>
      <c r="B16" s="5" t="s">
        <v>16</v>
      </c>
      <c r="C16" s="42">
        <f>'[1]1.Plánovanie, manažment a kontr'!$T$79</f>
        <v>79235.239999999991</v>
      </c>
      <c r="D16" s="42">
        <v>94619</v>
      </c>
      <c r="E16" s="60">
        <v>101200</v>
      </c>
      <c r="F16" s="77">
        <f>'[2]výdavky '!$AS$18</f>
        <v>108000</v>
      </c>
    </row>
    <row r="17" spans="1:6" ht="15.75" x14ac:dyDescent="0.25">
      <c r="A17" s="4" t="s">
        <v>17</v>
      </c>
      <c r="B17" s="5" t="s">
        <v>18</v>
      </c>
      <c r="C17" s="42">
        <f>'[1]1.Plánovanie, manažment a kontr'!$T$88</f>
        <v>4320</v>
      </c>
      <c r="D17" s="42">
        <v>6444</v>
      </c>
      <c r="E17" s="60">
        <v>7000</v>
      </c>
      <c r="F17" s="77">
        <f>'[2]výdavky '!$AS$19</f>
        <v>9000</v>
      </c>
    </row>
    <row r="18" spans="1:6" ht="15.75" x14ac:dyDescent="0.25">
      <c r="A18" s="4" t="s">
        <v>19</v>
      </c>
      <c r="B18" s="5" t="s">
        <v>20</v>
      </c>
      <c r="C18" s="42">
        <f>'[1]1.Plánovanie, manažment a kontr'!$T$92</f>
        <v>6496.46</v>
      </c>
      <c r="D18" s="42">
        <v>6513</v>
      </c>
      <c r="E18" s="60">
        <v>6900</v>
      </c>
      <c r="F18" s="77">
        <f>'[2]výdavky '!$AS$20</f>
        <v>8400</v>
      </c>
    </row>
    <row r="19" spans="1:6" ht="16.5" thickBot="1" x14ac:dyDescent="0.3">
      <c r="A19" s="6" t="s">
        <v>21</v>
      </c>
      <c r="B19" s="7" t="s">
        <v>22</v>
      </c>
      <c r="C19" s="43">
        <f>'[1]1.Plánovanie, manažment a kontr'!$T$95</f>
        <v>0</v>
      </c>
      <c r="D19" s="43">
        <f>'[1]1.Plánovanie, manažment a kontr'!$W$95</f>
        <v>0</v>
      </c>
      <c r="E19" s="65">
        <v>0</v>
      </c>
      <c r="F19" s="78">
        <f>'[2]výdavky '!$AS$21</f>
        <v>0</v>
      </c>
    </row>
    <row r="20" spans="1:6" ht="15.75" x14ac:dyDescent="0.25">
      <c r="A20" s="8" t="s">
        <v>23</v>
      </c>
      <c r="B20" s="9"/>
      <c r="C20" s="41">
        <f t="shared" ref="C20:F20" si="5">C21+C30+C33</f>
        <v>42542.48</v>
      </c>
      <c r="D20" s="41">
        <f t="shared" si="5"/>
        <v>40504</v>
      </c>
      <c r="E20" s="59">
        <f t="shared" si="5"/>
        <v>45510</v>
      </c>
      <c r="F20" s="71">
        <f t="shared" si="5"/>
        <v>47900</v>
      </c>
    </row>
    <row r="21" spans="1:6" ht="15.75" x14ac:dyDescent="0.25">
      <c r="A21" s="4" t="s">
        <v>24</v>
      </c>
      <c r="B21" s="5" t="s">
        <v>25</v>
      </c>
      <c r="C21" s="42">
        <f t="shared" ref="C21:F21" si="6">SUM(C22:C29)</f>
        <v>30388.03</v>
      </c>
      <c r="D21" s="42">
        <f t="shared" si="6"/>
        <v>27427</v>
      </c>
      <c r="E21" s="60">
        <f t="shared" si="6"/>
        <v>22310</v>
      </c>
      <c r="F21" s="72">
        <f t="shared" si="6"/>
        <v>24900</v>
      </c>
    </row>
    <row r="22" spans="1:6" ht="15.75" x14ac:dyDescent="0.25">
      <c r="A22" s="4">
        <v>1</v>
      </c>
      <c r="B22" s="5" t="s">
        <v>26</v>
      </c>
      <c r="C22" s="42">
        <f>'[1]2. Propagácia a marketing'!$T$5</f>
        <v>340.06</v>
      </c>
      <c r="D22" s="42">
        <v>340</v>
      </c>
      <c r="E22" s="60">
        <v>350</v>
      </c>
      <c r="F22" s="77">
        <f>'[2]výdavky '!$AS$24</f>
        <v>350</v>
      </c>
    </row>
    <row r="23" spans="1:6" ht="15.75" x14ac:dyDescent="0.25">
      <c r="A23" s="4">
        <v>2</v>
      </c>
      <c r="B23" s="10" t="s">
        <v>27</v>
      </c>
      <c r="C23" s="42">
        <f>'[1]2. Propagácia a marketing'!$T$7</f>
        <v>4000</v>
      </c>
      <c r="D23" s="42">
        <v>3336</v>
      </c>
      <c r="E23" s="60">
        <v>5200</v>
      </c>
      <c r="F23" s="77">
        <f>'[2]výdavky '!$AS$25</f>
        <v>7500</v>
      </c>
    </row>
    <row r="24" spans="1:6" ht="15.75" x14ac:dyDescent="0.25">
      <c r="A24" s="4">
        <v>3</v>
      </c>
      <c r="B24" s="5" t="s">
        <v>28</v>
      </c>
      <c r="C24" s="42">
        <f>'[1]2. Propagácia a marketing'!$T$12</f>
        <v>13322.97</v>
      </c>
      <c r="D24" s="42">
        <v>14176</v>
      </c>
      <c r="E24" s="60">
        <v>10550</v>
      </c>
      <c r="F24" s="77">
        <f>'[2]výdavky '!$AS$26</f>
        <v>10050</v>
      </c>
    </row>
    <row r="25" spans="1:6" ht="15.75" x14ac:dyDescent="0.25">
      <c r="A25" s="4">
        <v>4</v>
      </c>
      <c r="B25" s="5" t="s">
        <v>29</v>
      </c>
      <c r="C25" s="42">
        <f>'[1]2. Propagácia a marketing'!$T$20</f>
        <v>0</v>
      </c>
      <c r="D25" s="42">
        <f>'[1]2. Propagácia a marketing'!$W$20</f>
        <v>0</v>
      </c>
      <c r="E25" s="60">
        <v>0</v>
      </c>
      <c r="F25" s="77">
        <f>'[2]výdavky '!$AS$27</f>
        <v>0</v>
      </c>
    </row>
    <row r="26" spans="1:6" ht="15.75" x14ac:dyDescent="0.25">
      <c r="A26" s="4">
        <v>5</v>
      </c>
      <c r="B26" s="5" t="s">
        <v>30</v>
      </c>
      <c r="C26" s="42">
        <f>'[1]2. Propagácia a marketing'!$T$22</f>
        <v>0</v>
      </c>
      <c r="D26" s="42">
        <f>'[1]2. Propagácia a marketing'!$W$22</f>
        <v>0</v>
      </c>
      <c r="E26" s="60">
        <v>0</v>
      </c>
      <c r="F26" s="77">
        <f>'[2]výdavky '!$AS$28</f>
        <v>0</v>
      </c>
    </row>
    <row r="27" spans="1:6" ht="15.75" x14ac:dyDescent="0.25">
      <c r="A27" s="4">
        <v>6</v>
      </c>
      <c r="B27" s="5" t="s">
        <v>31</v>
      </c>
      <c r="C27" s="42">
        <f>'[1]2. Propagácia a marketing'!$T$25</f>
        <v>0</v>
      </c>
      <c r="D27" s="42">
        <f>'[1]2. Propagácia a marketing'!$W$25</f>
        <v>0</v>
      </c>
      <c r="E27" s="60">
        <v>0</v>
      </c>
      <c r="F27" s="77">
        <f>'[2]výdavky '!$AS$29</f>
        <v>0</v>
      </c>
    </row>
    <row r="28" spans="1:6" ht="15.75" x14ac:dyDescent="0.25">
      <c r="A28" s="4">
        <v>7</v>
      </c>
      <c r="B28" s="5" t="s">
        <v>32</v>
      </c>
      <c r="C28" s="42">
        <f>'[1]2. Propagácia a marketing'!$T$27</f>
        <v>4725</v>
      </c>
      <c r="D28" s="42">
        <v>1575</v>
      </c>
      <c r="E28" s="60">
        <v>2210</v>
      </c>
      <c r="F28" s="77">
        <f>'[2]výdavky '!$AS$30</f>
        <v>2000</v>
      </c>
    </row>
    <row r="29" spans="1:6" ht="15.75" x14ac:dyDescent="0.25">
      <c r="A29" s="4">
        <v>8</v>
      </c>
      <c r="B29" s="5" t="s">
        <v>33</v>
      </c>
      <c r="C29" s="42">
        <f>'[1]2. Propagácia a marketing'!$T$29</f>
        <v>8000</v>
      </c>
      <c r="D29" s="42">
        <v>8000</v>
      </c>
      <c r="E29" s="60">
        <v>4000</v>
      </c>
      <c r="F29" s="73">
        <f>'[2]výdavky '!$AS$31</f>
        <v>5000</v>
      </c>
    </row>
    <row r="30" spans="1:6" ht="15.75" x14ac:dyDescent="0.25">
      <c r="A30" s="4" t="s">
        <v>34</v>
      </c>
      <c r="B30" s="5" t="s">
        <v>35</v>
      </c>
      <c r="C30" s="42">
        <f t="shared" ref="C30:F30" si="7">SUM(C31:C32)</f>
        <v>8249.58</v>
      </c>
      <c r="D30" s="42">
        <f t="shared" si="7"/>
        <v>8286</v>
      </c>
      <c r="E30" s="60">
        <f t="shared" si="7"/>
        <v>17699</v>
      </c>
      <c r="F30" s="72">
        <f t="shared" si="7"/>
        <v>15300</v>
      </c>
    </row>
    <row r="31" spans="1:6" ht="15.75" x14ac:dyDescent="0.25">
      <c r="A31" s="4">
        <v>1</v>
      </c>
      <c r="B31" s="5" t="s">
        <v>36</v>
      </c>
      <c r="C31" s="42">
        <f>'[1]2. Propagácia a marketing'!$T$32</f>
        <v>6049.58</v>
      </c>
      <c r="D31" s="42">
        <v>8286</v>
      </c>
      <c r="E31" s="60">
        <v>16199</v>
      </c>
      <c r="F31" s="72">
        <f>'[2]výdavky '!$AS$33</f>
        <v>13800</v>
      </c>
    </row>
    <row r="32" spans="1:6" ht="15.75" x14ac:dyDescent="0.25">
      <c r="A32" s="4">
        <v>2</v>
      </c>
      <c r="B32" s="5" t="s">
        <v>37</v>
      </c>
      <c r="C32" s="42">
        <f>'[1]2. Propagácia a marketing'!$T$46</f>
        <v>2200</v>
      </c>
      <c r="D32" s="42">
        <v>0</v>
      </c>
      <c r="E32" s="60">
        <v>1500</v>
      </c>
      <c r="F32" s="72">
        <f>'[2]výdavky '!$AS$34</f>
        <v>1500</v>
      </c>
    </row>
    <row r="33" spans="1:6" ht="16.5" thickBot="1" x14ac:dyDescent="0.3">
      <c r="A33" s="6" t="s">
        <v>38</v>
      </c>
      <c r="B33" s="7" t="s">
        <v>39</v>
      </c>
      <c r="C33" s="43">
        <f>'[1]2. Propagácia a marketing'!$T$51</f>
        <v>3904.8700000000003</v>
      </c>
      <c r="D33" s="43">
        <v>4791</v>
      </c>
      <c r="E33" s="65">
        <v>5501</v>
      </c>
      <c r="F33" s="73">
        <f>'[2]výdavky '!$AS$35</f>
        <v>7700</v>
      </c>
    </row>
    <row r="34" spans="1:6" ht="15.75" x14ac:dyDescent="0.25">
      <c r="A34" s="8" t="s">
        <v>40</v>
      </c>
      <c r="B34" s="11"/>
      <c r="C34" s="41">
        <f t="shared" ref="C34:F34" si="8">C35+C36+C37+C42+C43</f>
        <v>257695.9500000001</v>
      </c>
      <c r="D34" s="41">
        <f t="shared" si="8"/>
        <v>216960</v>
      </c>
      <c r="E34" s="59">
        <f t="shared" si="8"/>
        <v>355197</v>
      </c>
      <c r="F34" s="71">
        <f t="shared" si="8"/>
        <v>558270</v>
      </c>
    </row>
    <row r="35" spans="1:6" ht="15.75" x14ac:dyDescent="0.25">
      <c r="A35" s="4" t="s">
        <v>41</v>
      </c>
      <c r="B35" s="5" t="s">
        <v>42</v>
      </c>
      <c r="C35" s="42">
        <f>'[1]3.Interné služby'!$T$4</f>
        <v>87313.47</v>
      </c>
      <c r="D35" s="42">
        <v>60032</v>
      </c>
      <c r="E35" s="60">
        <v>94580</v>
      </c>
      <c r="F35" s="72">
        <f>'[2]výdavky '!$AS$37</f>
        <v>83000</v>
      </c>
    </row>
    <row r="36" spans="1:6" ht="15.75" x14ac:dyDescent="0.25">
      <c r="A36" s="4" t="s">
        <v>43</v>
      </c>
      <c r="B36" s="5" t="s">
        <v>44</v>
      </c>
      <c r="C36" s="42">
        <f>'[1]3.Interné služby'!$T$21</f>
        <v>5183.54</v>
      </c>
      <c r="D36" s="42">
        <v>522</v>
      </c>
      <c r="E36" s="60">
        <v>6000</v>
      </c>
      <c r="F36" s="73">
        <f>'[2]výdavky '!$AS$38</f>
        <v>211300</v>
      </c>
    </row>
    <row r="37" spans="1:6" ht="15.75" x14ac:dyDescent="0.25">
      <c r="A37" s="4" t="s">
        <v>45</v>
      </c>
      <c r="B37" s="5" t="s">
        <v>46</v>
      </c>
      <c r="C37" s="42">
        <f t="shared" ref="C37:F37" si="9">SUM(C38:C41)</f>
        <v>159683.46000000008</v>
      </c>
      <c r="D37" s="42">
        <f t="shared" si="9"/>
        <v>149828</v>
      </c>
      <c r="E37" s="60">
        <f t="shared" si="9"/>
        <v>247067</v>
      </c>
      <c r="F37" s="72">
        <f t="shared" si="9"/>
        <v>255420</v>
      </c>
    </row>
    <row r="38" spans="1:6" ht="15.75" x14ac:dyDescent="0.25">
      <c r="A38" s="4">
        <v>1</v>
      </c>
      <c r="B38" s="5" t="s">
        <v>47</v>
      </c>
      <c r="C38" s="42">
        <f>'[1]3.Interné služby'!$T$27</f>
        <v>375.28</v>
      </c>
      <c r="D38" s="42">
        <v>132</v>
      </c>
      <c r="E38" s="60">
        <v>800</v>
      </c>
      <c r="F38" s="72">
        <f>'[2]výdavky '!$AS$40</f>
        <v>1300</v>
      </c>
    </row>
    <row r="39" spans="1:6" ht="15.75" x14ac:dyDescent="0.25">
      <c r="A39" s="4">
        <v>2</v>
      </c>
      <c r="B39" s="5" t="s">
        <v>48</v>
      </c>
      <c r="C39" s="42">
        <f>'[1]3.Interné služby'!$T$32</f>
        <v>10982.800000000001</v>
      </c>
      <c r="D39" s="42">
        <v>9987</v>
      </c>
      <c r="E39" s="60">
        <v>10200</v>
      </c>
      <c r="F39" s="72">
        <f>'[2]výdavky '!$AS$41</f>
        <v>10200</v>
      </c>
    </row>
    <row r="40" spans="1:6" ht="15.75" x14ac:dyDescent="0.25">
      <c r="A40" s="4">
        <v>3</v>
      </c>
      <c r="B40" s="5" t="s">
        <v>49</v>
      </c>
      <c r="C40" s="42">
        <f>'[1]3.Interné služby'!$T$35</f>
        <v>147025.38000000006</v>
      </c>
      <c r="D40" s="42">
        <v>138909</v>
      </c>
      <c r="E40" s="60">
        <v>234067</v>
      </c>
      <c r="F40" s="72">
        <f>'[2]výdavky '!$AS$42</f>
        <v>241920</v>
      </c>
    </row>
    <row r="41" spans="1:6" ht="15.75" x14ac:dyDescent="0.25">
      <c r="A41" s="4">
        <v>4</v>
      </c>
      <c r="B41" s="5" t="s">
        <v>50</v>
      </c>
      <c r="C41" s="42">
        <f>'[1]3.Interné služby'!$T$88</f>
        <v>1300</v>
      </c>
      <c r="D41" s="42">
        <v>800</v>
      </c>
      <c r="E41" s="60">
        <v>2000</v>
      </c>
      <c r="F41" s="72">
        <f>'[2]výdavky '!$AS$43</f>
        <v>2000</v>
      </c>
    </row>
    <row r="42" spans="1:6" ht="15.75" x14ac:dyDescent="0.25">
      <c r="A42" s="4" t="s">
        <v>51</v>
      </c>
      <c r="B42" s="5" t="s">
        <v>52</v>
      </c>
      <c r="C42" s="42">
        <f>'[1]3.Interné služby'!$T$93</f>
        <v>4965.4799999999996</v>
      </c>
      <c r="D42" s="42">
        <v>6578</v>
      </c>
      <c r="E42" s="60">
        <v>7000</v>
      </c>
      <c r="F42" s="72">
        <f>'[2]výdavky '!$AS$44</f>
        <v>8000</v>
      </c>
    </row>
    <row r="43" spans="1:6" ht="16.5" thickBot="1" x14ac:dyDescent="0.3">
      <c r="A43" s="12" t="s">
        <v>53</v>
      </c>
      <c r="B43" s="7" t="s">
        <v>54</v>
      </c>
      <c r="C43" s="43">
        <f>'[1]3.Interné služby'!$T$99</f>
        <v>550</v>
      </c>
      <c r="D43" s="43">
        <v>0</v>
      </c>
      <c r="E43" s="65">
        <v>550</v>
      </c>
      <c r="F43" s="73">
        <f>'[2]výdavky '!$AS$45</f>
        <v>550</v>
      </c>
    </row>
    <row r="44" spans="1:6" ht="15.75" x14ac:dyDescent="0.25">
      <c r="A44" s="13" t="s">
        <v>55</v>
      </c>
      <c r="B44" s="14"/>
      <c r="C44" s="41">
        <f t="shared" ref="C44:F44" si="10">C45+C46+C49</f>
        <v>40362.54</v>
      </c>
      <c r="D44" s="41">
        <f t="shared" si="10"/>
        <v>55271</v>
      </c>
      <c r="E44" s="59">
        <f t="shared" si="10"/>
        <v>56510</v>
      </c>
      <c r="F44" s="71">
        <f t="shared" si="10"/>
        <v>61250</v>
      </c>
    </row>
    <row r="45" spans="1:6" ht="15.75" x14ac:dyDescent="0.25">
      <c r="A45" s="4" t="s">
        <v>56</v>
      </c>
      <c r="B45" s="5" t="s">
        <v>57</v>
      </c>
      <c r="C45" s="42">
        <f>'[1]4.Služby občanov'!$T$4</f>
        <v>13883.619999999999</v>
      </c>
      <c r="D45" s="42">
        <v>26097</v>
      </c>
      <c r="E45" s="60">
        <v>26990</v>
      </c>
      <c r="F45" s="73">
        <f>'[2]výdavky '!$AS$47</f>
        <v>28850</v>
      </c>
    </row>
    <row r="46" spans="1:6" ht="15.75" x14ac:dyDescent="0.25">
      <c r="A46" s="4" t="s">
        <v>58</v>
      </c>
      <c r="B46" s="5" t="s">
        <v>59</v>
      </c>
      <c r="C46" s="42">
        <f t="shared" ref="C46:F46" si="11">SUM(C47:C48)</f>
        <v>26478.920000000002</v>
      </c>
      <c r="D46" s="42">
        <f t="shared" si="11"/>
        <v>29174</v>
      </c>
      <c r="E46" s="60">
        <f t="shared" si="11"/>
        <v>29520</v>
      </c>
      <c r="F46" s="72">
        <f t="shared" si="11"/>
        <v>32400</v>
      </c>
    </row>
    <row r="47" spans="1:6" ht="15.75" x14ac:dyDescent="0.25">
      <c r="A47" s="4">
        <v>1</v>
      </c>
      <c r="B47" s="5" t="s">
        <v>60</v>
      </c>
      <c r="C47" s="42">
        <f>'[1]4.Služby občanov'!$T$17</f>
        <v>26478.920000000002</v>
      </c>
      <c r="D47" s="42">
        <v>29174</v>
      </c>
      <c r="E47" s="60">
        <v>29520</v>
      </c>
      <c r="F47" s="72">
        <f>'[2]výdavky '!$AS$49</f>
        <v>32400</v>
      </c>
    </row>
    <row r="48" spans="1:6" ht="15.75" x14ac:dyDescent="0.25">
      <c r="A48" s="4">
        <v>2</v>
      </c>
      <c r="B48" s="5" t="s">
        <v>61</v>
      </c>
      <c r="C48" s="42">
        <f>'[1]4.Služby občanov'!$T$28</f>
        <v>0</v>
      </c>
      <c r="D48" s="42">
        <v>0</v>
      </c>
      <c r="E48" s="60">
        <v>0</v>
      </c>
      <c r="F48" s="72">
        <f>'[2]výdavky '!$AS$50</f>
        <v>0</v>
      </c>
    </row>
    <row r="49" spans="1:6" ht="16.5" thickBot="1" x14ac:dyDescent="0.3">
      <c r="A49" s="15" t="s">
        <v>62</v>
      </c>
      <c r="B49" s="7" t="s">
        <v>63</v>
      </c>
      <c r="C49" s="43">
        <f>'[1]4.Služby občanov'!$T$30</f>
        <v>0</v>
      </c>
      <c r="D49" s="43">
        <f>'[1]4.Služby občanov'!$W$30</f>
        <v>0</v>
      </c>
      <c r="E49" s="65">
        <v>0</v>
      </c>
      <c r="F49" s="73">
        <f>'[2]výdavky '!$AS$51</f>
        <v>0</v>
      </c>
    </row>
    <row r="50" spans="1:6" ht="15.75" x14ac:dyDescent="0.25">
      <c r="A50" s="8" t="s">
        <v>64</v>
      </c>
      <c r="B50" s="16"/>
      <c r="C50" s="41">
        <f t="shared" ref="C50:F50" si="12">C51+C56+C58+C57+C63</f>
        <v>1087879.9600000002</v>
      </c>
      <c r="D50" s="41">
        <f t="shared" si="12"/>
        <v>1091936</v>
      </c>
      <c r="E50" s="59">
        <f t="shared" si="12"/>
        <v>1254247</v>
      </c>
      <c r="F50" s="71">
        <f t="shared" si="12"/>
        <v>1365450</v>
      </c>
    </row>
    <row r="51" spans="1:6" ht="15.75" x14ac:dyDescent="0.25">
      <c r="A51" s="17" t="s">
        <v>65</v>
      </c>
      <c r="B51" s="5" t="s">
        <v>66</v>
      </c>
      <c r="C51" s="42">
        <f t="shared" ref="C51:F51" si="13">SUM(C52:C55)</f>
        <v>815675.64000000013</v>
      </c>
      <c r="D51" s="42">
        <f t="shared" si="13"/>
        <v>881333</v>
      </c>
      <c r="E51" s="60">
        <f t="shared" si="13"/>
        <v>991910</v>
      </c>
      <c r="F51" s="72">
        <f t="shared" si="13"/>
        <v>1097300</v>
      </c>
    </row>
    <row r="52" spans="1:6" ht="15.75" x14ac:dyDescent="0.25">
      <c r="A52" s="4">
        <v>1</v>
      </c>
      <c r="B52" s="5" t="s">
        <v>67</v>
      </c>
      <c r="C52" s="42">
        <f>'[1]5.Bezpečnosť, právo a por.'!$T$5</f>
        <v>574629.2300000001</v>
      </c>
      <c r="D52" s="42">
        <v>614484</v>
      </c>
      <c r="E52" s="60">
        <v>681060</v>
      </c>
      <c r="F52" s="72">
        <f>'[2]výdavky '!$AS$54</f>
        <v>744800</v>
      </c>
    </row>
    <row r="53" spans="1:6" ht="15.75" x14ac:dyDescent="0.25">
      <c r="A53" s="4">
        <v>2</v>
      </c>
      <c r="B53" s="5" t="s">
        <v>68</v>
      </c>
      <c r="C53" s="42">
        <f>'[1]5.Bezpečnosť, právo a por.'!$T$60</f>
        <v>126077.17</v>
      </c>
      <c r="D53" s="42">
        <v>135676</v>
      </c>
      <c r="E53" s="60">
        <v>162150</v>
      </c>
      <c r="F53" s="72">
        <f>'[2]výdavky '!$AS$55</f>
        <v>186800</v>
      </c>
    </row>
    <row r="54" spans="1:6" ht="15.75" x14ac:dyDescent="0.25">
      <c r="A54" s="4">
        <v>3</v>
      </c>
      <c r="B54" s="5" t="s">
        <v>69</v>
      </c>
      <c r="C54" s="42">
        <f>'[1]5.Bezpečnosť, právo a por.'!$T$82</f>
        <v>57242.55</v>
      </c>
      <c r="D54" s="42">
        <v>64185</v>
      </c>
      <c r="E54" s="60">
        <v>74000</v>
      </c>
      <c r="F54" s="72">
        <f>'[2]výdavky '!$AS$56</f>
        <v>82000</v>
      </c>
    </row>
    <row r="55" spans="1:6" ht="15.75" x14ac:dyDescent="0.25">
      <c r="A55" s="4">
        <v>4</v>
      </c>
      <c r="B55" s="5" t="s">
        <v>70</v>
      </c>
      <c r="C55" s="42">
        <f>'[1]5.Bezpečnosť, právo a por.'!$T$85</f>
        <v>57726.689999999995</v>
      </c>
      <c r="D55" s="42">
        <v>66988</v>
      </c>
      <c r="E55" s="60">
        <v>74700</v>
      </c>
      <c r="F55" s="72">
        <f>'[2]výdavky '!$AS$57</f>
        <v>83700</v>
      </c>
    </row>
    <row r="56" spans="1:6" ht="15.75" x14ac:dyDescent="0.25">
      <c r="A56" s="17" t="s">
        <v>71</v>
      </c>
      <c r="B56" s="5" t="s">
        <v>72</v>
      </c>
      <c r="C56" s="42">
        <f>'[1]5.Bezpečnosť, právo a por.'!$T$93</f>
        <v>77467.839999999997</v>
      </c>
      <c r="D56" s="42">
        <v>1787</v>
      </c>
      <c r="E56" s="60">
        <v>5000</v>
      </c>
      <c r="F56" s="72">
        <f>'[2]výdavky '!$AS$58</f>
        <v>0</v>
      </c>
    </row>
    <row r="57" spans="1:6" ht="15.75" x14ac:dyDescent="0.25">
      <c r="A57" s="17" t="s">
        <v>73</v>
      </c>
      <c r="B57" s="5" t="s">
        <v>74</v>
      </c>
      <c r="C57" s="42">
        <f>'[1]5.Bezpečnosť, právo a por.'!$T$95</f>
        <v>3509.87</v>
      </c>
      <c r="D57" s="42">
        <v>5423</v>
      </c>
      <c r="E57" s="60">
        <v>8150</v>
      </c>
      <c r="F57" s="78">
        <f>'[2]výdavky '!$AS$59</f>
        <v>6850</v>
      </c>
    </row>
    <row r="58" spans="1:6" ht="15.75" x14ac:dyDescent="0.25">
      <c r="A58" s="17" t="s">
        <v>75</v>
      </c>
      <c r="B58" s="5" t="s">
        <v>76</v>
      </c>
      <c r="C58" s="42">
        <f t="shared" ref="C58:F58" si="14">SUM(C59:C62)</f>
        <v>183226.61</v>
      </c>
      <c r="D58" s="42">
        <f t="shared" si="14"/>
        <v>197620</v>
      </c>
      <c r="E58" s="60">
        <f t="shared" si="14"/>
        <v>240000</v>
      </c>
      <c r="F58" s="72">
        <f t="shared" si="14"/>
        <v>250000</v>
      </c>
    </row>
    <row r="59" spans="1:6" ht="15.75" x14ac:dyDescent="0.25">
      <c r="A59" s="4">
        <v>1</v>
      </c>
      <c r="B59" s="5" t="s">
        <v>77</v>
      </c>
      <c r="C59" s="42">
        <f>'[1]5.Bezpečnosť, právo a por.'!$T$113</f>
        <v>0</v>
      </c>
      <c r="D59" s="42">
        <f>'[1]5.Bezpečnosť, právo a por.'!$W$113</f>
        <v>0</v>
      </c>
      <c r="E59" s="60">
        <v>0</v>
      </c>
      <c r="F59" s="77">
        <f>'[2]výdavky '!$AS$61</f>
        <v>0</v>
      </c>
    </row>
    <row r="60" spans="1:6" ht="15.75" x14ac:dyDescent="0.25">
      <c r="A60" s="4">
        <v>2</v>
      </c>
      <c r="B60" s="5" t="s">
        <v>78</v>
      </c>
      <c r="C60" s="42">
        <f>'[1]5.Bezpečnosť, právo a por.'!$T$120</f>
        <v>88711.37</v>
      </c>
      <c r="D60" s="42">
        <v>95543</v>
      </c>
      <c r="E60" s="60">
        <v>100000</v>
      </c>
      <c r="F60" s="77">
        <f>'[2]výdavky '!$AS$62</f>
        <v>100000</v>
      </c>
    </row>
    <row r="61" spans="1:6" ht="15.75" x14ac:dyDescent="0.25">
      <c r="A61" s="4">
        <v>3</v>
      </c>
      <c r="B61" s="5" t="s">
        <v>79</v>
      </c>
      <c r="C61" s="42">
        <f>'[1]5.Bezpečnosť, právo a por.'!$T$123</f>
        <v>94515.24</v>
      </c>
      <c r="D61" s="42">
        <v>102077</v>
      </c>
      <c r="E61" s="60">
        <v>140000</v>
      </c>
      <c r="F61" s="77">
        <f>'[2]výdavky '!$AS$63</f>
        <v>150000</v>
      </c>
    </row>
    <row r="62" spans="1:6" ht="15.75" x14ac:dyDescent="0.25">
      <c r="A62" s="4">
        <v>4</v>
      </c>
      <c r="B62" s="5" t="s">
        <v>80</v>
      </c>
      <c r="C62" s="42">
        <f>'[1]5.Bezpečnosť, právo a por.'!$T$126</f>
        <v>0</v>
      </c>
      <c r="D62" s="42">
        <f>'[1]5.Bezpečnosť, právo a por.'!$W$126</f>
        <v>0</v>
      </c>
      <c r="E62" s="60">
        <v>0</v>
      </c>
      <c r="F62" s="78">
        <f>'[2]výdavky '!$AS$64</f>
        <v>0</v>
      </c>
    </row>
    <row r="63" spans="1:6" ht="15.75" x14ac:dyDescent="0.25">
      <c r="A63" s="17" t="s">
        <v>81</v>
      </c>
      <c r="B63" s="18" t="s">
        <v>82</v>
      </c>
      <c r="C63" s="42">
        <f t="shared" ref="C63:F63" si="15">SUM(C64:C65)</f>
        <v>8000</v>
      </c>
      <c r="D63" s="42">
        <f t="shared" si="15"/>
        <v>5773</v>
      </c>
      <c r="E63" s="60">
        <f t="shared" si="15"/>
        <v>9187</v>
      </c>
      <c r="F63" s="72">
        <f t="shared" si="15"/>
        <v>11300</v>
      </c>
    </row>
    <row r="64" spans="1:6" ht="15.75" x14ac:dyDescent="0.25">
      <c r="A64" s="4">
        <v>1</v>
      </c>
      <c r="B64" s="5" t="s">
        <v>83</v>
      </c>
      <c r="C64" s="42">
        <f>'[1]5.Bezpečnosť, právo a por.'!$T$130</f>
        <v>5000</v>
      </c>
      <c r="D64" s="42">
        <v>2773</v>
      </c>
      <c r="E64" s="60">
        <v>6187</v>
      </c>
      <c r="F64" s="77">
        <f>'[2]výdavky '!$AS$66</f>
        <v>8300</v>
      </c>
    </row>
    <row r="65" spans="1:6" ht="16.5" thickBot="1" x14ac:dyDescent="0.3">
      <c r="A65" s="6">
        <v>2</v>
      </c>
      <c r="B65" s="19" t="s">
        <v>84</v>
      </c>
      <c r="C65" s="43">
        <f>'[1]5.Bezpečnosť, právo a por.'!$T$132</f>
        <v>3000</v>
      </c>
      <c r="D65" s="43">
        <f>'[1]5.Bezpečnosť, právo a por.'!$W$132</f>
        <v>3000</v>
      </c>
      <c r="E65" s="65">
        <v>3000</v>
      </c>
      <c r="F65" s="78">
        <f>'[2]výdavky '!$AS$67</f>
        <v>3000</v>
      </c>
    </row>
    <row r="66" spans="1:6" ht="15.75" x14ac:dyDescent="0.25">
      <c r="A66" s="8" t="s">
        <v>85</v>
      </c>
      <c r="B66" s="9"/>
      <c r="C66" s="41">
        <f t="shared" ref="C66:F66" si="16">C67+C70+C73</f>
        <v>871761.29</v>
      </c>
      <c r="D66" s="41">
        <f t="shared" si="16"/>
        <v>1050011</v>
      </c>
      <c r="E66" s="59">
        <f t="shared" si="16"/>
        <v>1243513</v>
      </c>
      <c r="F66" s="71">
        <f t="shared" si="16"/>
        <v>1394800</v>
      </c>
    </row>
    <row r="67" spans="1:6" ht="15.75" x14ac:dyDescent="0.25">
      <c r="A67" s="17" t="s">
        <v>86</v>
      </c>
      <c r="B67" s="18" t="s">
        <v>87</v>
      </c>
      <c r="C67" s="42">
        <f t="shared" ref="C67:F67" si="17">SUM(C68:C69)</f>
        <v>735622.54</v>
      </c>
      <c r="D67" s="42">
        <f t="shared" si="17"/>
        <v>904760</v>
      </c>
      <c r="E67" s="60">
        <f t="shared" si="17"/>
        <v>1056013</v>
      </c>
      <c r="F67" s="72">
        <f t="shared" si="17"/>
        <v>1202800</v>
      </c>
    </row>
    <row r="68" spans="1:6" ht="15.75" x14ac:dyDescent="0.25">
      <c r="A68" s="4">
        <v>1</v>
      </c>
      <c r="B68" s="18" t="s">
        <v>88</v>
      </c>
      <c r="C68" s="42">
        <f>'[1]6.Odpadové hospodárstvo'!$T$5</f>
        <v>8825.25</v>
      </c>
      <c r="D68" s="42">
        <v>3652</v>
      </c>
      <c r="E68" s="60">
        <v>9100</v>
      </c>
      <c r="F68" s="77">
        <f>'[2]výdavky '!$AS$70</f>
        <v>11000</v>
      </c>
    </row>
    <row r="69" spans="1:6" ht="15.75" x14ac:dyDescent="0.25">
      <c r="A69" s="4">
        <v>2</v>
      </c>
      <c r="B69" s="5" t="s">
        <v>89</v>
      </c>
      <c r="C69" s="42">
        <f>'[1]6.Odpadové hospodárstvo'!$T$10</f>
        <v>726797.29</v>
      </c>
      <c r="D69" s="42">
        <v>901108</v>
      </c>
      <c r="E69" s="60">
        <v>1046913</v>
      </c>
      <c r="F69" s="78">
        <f>'[2]výdavky '!$AS$71</f>
        <v>1191800</v>
      </c>
    </row>
    <row r="70" spans="1:6" ht="15.75" x14ac:dyDescent="0.25">
      <c r="A70" s="17" t="s">
        <v>90</v>
      </c>
      <c r="B70" s="5" t="s">
        <v>91</v>
      </c>
      <c r="C70" s="42">
        <f t="shared" ref="C70:F70" si="18">SUM(C71:C72)</f>
        <v>0</v>
      </c>
      <c r="D70" s="42">
        <f t="shared" si="18"/>
        <v>0</v>
      </c>
      <c r="E70" s="60">
        <f t="shared" si="18"/>
        <v>0</v>
      </c>
      <c r="F70" s="72">
        <f t="shared" si="18"/>
        <v>0</v>
      </c>
    </row>
    <row r="71" spans="1:6" ht="15.75" x14ac:dyDescent="0.25">
      <c r="A71" s="4">
        <v>1</v>
      </c>
      <c r="B71" s="5" t="s">
        <v>92</v>
      </c>
      <c r="C71" s="42">
        <f>'[1]6.Odpadové hospodárstvo'!$T$26</f>
        <v>0</v>
      </c>
      <c r="D71" s="42">
        <f>'[1]6.Odpadové hospodárstvo'!$W$26</f>
        <v>0</v>
      </c>
      <c r="E71" s="60">
        <v>0</v>
      </c>
      <c r="F71" s="77">
        <f>'[2]výdavky '!$AS$73</f>
        <v>0</v>
      </c>
    </row>
    <row r="72" spans="1:6" ht="15.75" x14ac:dyDescent="0.25">
      <c r="A72" s="4">
        <v>2</v>
      </c>
      <c r="B72" s="18" t="s">
        <v>93</v>
      </c>
      <c r="C72" s="42">
        <f>'[1]6.Odpadové hospodárstvo'!$T$29</f>
        <v>0</v>
      </c>
      <c r="D72" s="42">
        <f>'[1]6.Odpadové hospodárstvo'!$W$29</f>
        <v>0</v>
      </c>
      <c r="E72" s="60">
        <v>0</v>
      </c>
      <c r="F72" s="77">
        <f>'[2]výdavky '!$AS$74</f>
        <v>0</v>
      </c>
    </row>
    <row r="73" spans="1:6" ht="16.5" thickBot="1" x14ac:dyDescent="0.3">
      <c r="A73" s="20" t="s">
        <v>94</v>
      </c>
      <c r="B73" s="21" t="s">
        <v>95</v>
      </c>
      <c r="C73" s="43">
        <f>'[1]6.Odpadové hospodárstvo'!$T$31</f>
        <v>136138.75</v>
      </c>
      <c r="D73" s="43">
        <v>145251</v>
      </c>
      <c r="E73" s="65">
        <v>187500</v>
      </c>
      <c r="F73" s="78">
        <f>'[2]výdavky '!$AS$75</f>
        <v>192000</v>
      </c>
    </row>
    <row r="74" spans="1:6" ht="15.75" x14ac:dyDescent="0.25">
      <c r="A74" s="8" t="s">
        <v>96</v>
      </c>
      <c r="B74" s="9"/>
      <c r="C74" s="41">
        <f t="shared" ref="C74:F74" si="19">C75+C83+C86</f>
        <v>481025.38</v>
      </c>
      <c r="D74" s="41">
        <f t="shared" si="19"/>
        <v>493172</v>
      </c>
      <c r="E74" s="59">
        <f t="shared" si="19"/>
        <v>466550</v>
      </c>
      <c r="F74" s="71">
        <f t="shared" si="19"/>
        <v>470600</v>
      </c>
    </row>
    <row r="75" spans="1:6" ht="15.75" x14ac:dyDescent="0.25">
      <c r="A75" s="17" t="s">
        <v>97</v>
      </c>
      <c r="B75" s="5" t="s">
        <v>98</v>
      </c>
      <c r="C75" s="42">
        <f t="shared" ref="C75:F75" si="20">SUM(C76:C82)</f>
        <v>451477.41</v>
      </c>
      <c r="D75" s="42">
        <f t="shared" si="20"/>
        <v>483690</v>
      </c>
      <c r="E75" s="60">
        <f t="shared" si="20"/>
        <v>445600</v>
      </c>
      <c r="F75" s="72">
        <f t="shared" si="20"/>
        <v>450600</v>
      </c>
    </row>
    <row r="76" spans="1:6" ht="15.75" x14ac:dyDescent="0.25">
      <c r="A76" s="4">
        <v>1</v>
      </c>
      <c r="B76" s="5" t="s">
        <v>99</v>
      </c>
      <c r="C76" s="42">
        <f>'[1]7.Komunikácie'!$T$5</f>
        <v>0</v>
      </c>
      <c r="D76" s="42">
        <f>'[1]7.Komunikácie'!$W$5</f>
        <v>0</v>
      </c>
      <c r="E76" s="60">
        <v>0</v>
      </c>
      <c r="F76" s="77">
        <f>'[2]výdavky '!$AS$78</f>
        <v>0</v>
      </c>
    </row>
    <row r="77" spans="1:6" ht="15.75" x14ac:dyDescent="0.25">
      <c r="A77" s="4">
        <v>2</v>
      </c>
      <c r="B77" s="5" t="s">
        <v>100</v>
      </c>
      <c r="C77" s="42">
        <f>'[1]7.Komunikácie'!$T$7</f>
        <v>0</v>
      </c>
      <c r="D77" s="42">
        <f>'[1]7.Komunikácie'!$W$7</f>
        <v>0</v>
      </c>
      <c r="E77" s="60">
        <v>0</v>
      </c>
      <c r="F77" s="77">
        <f>'[2]výdavky '!$AS$79</f>
        <v>0</v>
      </c>
    </row>
    <row r="78" spans="1:6" ht="15.75" x14ac:dyDescent="0.25">
      <c r="A78" s="4">
        <v>3</v>
      </c>
      <c r="B78" s="5" t="s">
        <v>101</v>
      </c>
      <c r="C78" s="42">
        <f>'[1]7.Komunikácie'!$T$15</f>
        <v>69700.92</v>
      </c>
      <c r="D78" s="42">
        <v>81821</v>
      </c>
      <c r="E78" s="60">
        <v>90000</v>
      </c>
      <c r="F78" s="77">
        <f>'[2]výdavky '!$AS$80</f>
        <v>80000</v>
      </c>
    </row>
    <row r="79" spans="1:6" ht="15.75" x14ac:dyDescent="0.25">
      <c r="A79" s="4">
        <v>4</v>
      </c>
      <c r="B79" s="5" t="s">
        <v>102</v>
      </c>
      <c r="C79" s="42">
        <f>'[1]7.Komunikácie'!$T$17</f>
        <v>267230.02</v>
      </c>
      <c r="D79" s="42">
        <v>278421</v>
      </c>
      <c r="E79" s="60">
        <v>240000</v>
      </c>
      <c r="F79" s="77">
        <f>'[2]výdavky '!$AS$81</f>
        <v>240000</v>
      </c>
    </row>
    <row r="80" spans="1:6" ht="15.75" x14ac:dyDescent="0.25">
      <c r="A80" s="4">
        <v>5</v>
      </c>
      <c r="B80" s="5" t="s">
        <v>103</v>
      </c>
      <c r="C80" s="42">
        <f>'[1]7.Komunikácie'!$T$19</f>
        <v>79756.25</v>
      </c>
      <c r="D80" s="42">
        <v>84723</v>
      </c>
      <c r="E80" s="60">
        <v>85600</v>
      </c>
      <c r="F80" s="77">
        <f>'[2]výdavky '!$AS$82</f>
        <v>90600</v>
      </c>
    </row>
    <row r="81" spans="1:6" ht="15.75" x14ac:dyDescent="0.25">
      <c r="A81" s="4">
        <v>5</v>
      </c>
      <c r="B81" s="5" t="s">
        <v>104</v>
      </c>
      <c r="C81" s="42">
        <f>'[1]7.Komunikácie'!$T$26</f>
        <v>26394.06</v>
      </c>
      <c r="D81" s="42">
        <v>27224</v>
      </c>
      <c r="E81" s="60">
        <v>20000</v>
      </c>
      <c r="F81" s="77">
        <f>'[2]výdavky '!$AS$83</f>
        <v>30000</v>
      </c>
    </row>
    <row r="82" spans="1:6" ht="15.75" x14ac:dyDescent="0.25">
      <c r="A82" s="4">
        <v>6</v>
      </c>
      <c r="B82" s="5" t="s">
        <v>105</v>
      </c>
      <c r="C82" s="42">
        <f>'[1]7.Komunikácie'!$T$28</f>
        <v>8396.16</v>
      </c>
      <c r="D82" s="42">
        <v>11501</v>
      </c>
      <c r="E82" s="60">
        <v>10000</v>
      </c>
      <c r="F82" s="78">
        <f>'[2]výdavky '!$AS$84</f>
        <v>10000</v>
      </c>
    </row>
    <row r="83" spans="1:6" ht="15.75" x14ac:dyDescent="0.25">
      <c r="A83" s="17" t="s">
        <v>106</v>
      </c>
      <c r="B83" s="5" t="s">
        <v>107</v>
      </c>
      <c r="C83" s="42">
        <f t="shared" ref="C83:F83" si="21">SUM(C84:C85)</f>
        <v>29547.97</v>
      </c>
      <c r="D83" s="42">
        <f t="shared" si="21"/>
        <v>9482</v>
      </c>
      <c r="E83" s="60">
        <f t="shared" si="21"/>
        <v>20000</v>
      </c>
      <c r="F83" s="72">
        <f t="shared" si="21"/>
        <v>20000</v>
      </c>
    </row>
    <row r="84" spans="1:6" ht="15.75" x14ac:dyDescent="0.25">
      <c r="A84" s="4">
        <v>1</v>
      </c>
      <c r="B84" s="5" t="s">
        <v>108</v>
      </c>
      <c r="C84" s="42">
        <f>'[1]7.Komunikácie'!$T$31</f>
        <v>0</v>
      </c>
      <c r="D84" s="42">
        <f>'[1]7.Komunikácie'!$W$31</f>
        <v>0</v>
      </c>
      <c r="E84" s="60">
        <f>'[1]7.Komunikácie'!$AF$31</f>
        <v>0</v>
      </c>
      <c r="F84" s="77">
        <f>'[2]výdavky '!$AS$86</f>
        <v>0</v>
      </c>
    </row>
    <row r="85" spans="1:6" ht="15.75" x14ac:dyDescent="0.25">
      <c r="A85" s="4">
        <v>2</v>
      </c>
      <c r="B85" s="5" t="s">
        <v>109</v>
      </c>
      <c r="C85" s="42">
        <f>'[1]7.Komunikácie'!$T$33</f>
        <v>29547.97</v>
      </c>
      <c r="D85" s="42">
        <v>9482</v>
      </c>
      <c r="E85" s="60">
        <v>20000</v>
      </c>
      <c r="F85" s="78">
        <f>'[2]výdavky '!$AS$87</f>
        <v>20000</v>
      </c>
    </row>
    <row r="86" spans="1:6" ht="15.75" x14ac:dyDescent="0.25">
      <c r="A86" s="17" t="s">
        <v>110</v>
      </c>
      <c r="B86" s="5" t="s">
        <v>111</v>
      </c>
      <c r="C86" s="42">
        <f t="shared" ref="C86:F86" si="22">SUM(C87:C88)</f>
        <v>0</v>
      </c>
      <c r="D86" s="42">
        <f t="shared" si="22"/>
        <v>0</v>
      </c>
      <c r="E86" s="60">
        <f t="shared" si="22"/>
        <v>950</v>
      </c>
      <c r="F86" s="72">
        <f t="shared" si="22"/>
        <v>0</v>
      </c>
    </row>
    <row r="87" spans="1:6" ht="15.75" x14ac:dyDescent="0.25">
      <c r="A87" s="4">
        <v>1</v>
      </c>
      <c r="B87" s="5" t="s">
        <v>112</v>
      </c>
      <c r="C87" s="42">
        <f>'[1]7.Komunikácie'!$T$36</f>
        <v>0</v>
      </c>
      <c r="D87" s="42">
        <f>'[1]7.Komunikácie'!$W$36</f>
        <v>0</v>
      </c>
      <c r="E87" s="60">
        <v>950</v>
      </c>
      <c r="F87" s="77">
        <f>'[2]výdavky '!$AS$89</f>
        <v>0</v>
      </c>
    </row>
    <row r="88" spans="1:6" ht="16.5" thickBot="1" x14ac:dyDescent="0.3">
      <c r="A88" s="6">
        <v>2</v>
      </c>
      <c r="B88" s="7" t="s">
        <v>113</v>
      </c>
      <c r="C88" s="43">
        <f>'[1]7.Komunikácie'!$T$39</f>
        <v>0</v>
      </c>
      <c r="D88" s="43">
        <f>'[1]7.Komunikácie'!$W$39</f>
        <v>0</v>
      </c>
      <c r="E88" s="65">
        <f>'[1]7.Komunikácie'!$AF$39</f>
        <v>0</v>
      </c>
      <c r="F88" s="78">
        <f>'[2]výdavky '!$AS$90</f>
        <v>0</v>
      </c>
    </row>
    <row r="89" spans="1:6" ht="15.75" x14ac:dyDescent="0.25">
      <c r="A89" s="8" t="s">
        <v>114</v>
      </c>
      <c r="B89" s="9"/>
      <c r="C89" s="41">
        <f t="shared" ref="C89:F89" si="23">C90+C91</f>
        <v>150295.24</v>
      </c>
      <c r="D89" s="41">
        <f t="shared" si="23"/>
        <v>154915</v>
      </c>
      <c r="E89" s="59">
        <f t="shared" si="23"/>
        <v>203000</v>
      </c>
      <c r="F89" s="71">
        <f t="shared" si="23"/>
        <v>195000</v>
      </c>
    </row>
    <row r="90" spans="1:6" ht="15.75" x14ac:dyDescent="0.25">
      <c r="A90" s="17" t="s">
        <v>115</v>
      </c>
      <c r="B90" s="5" t="s">
        <v>116</v>
      </c>
      <c r="C90" s="42">
        <f>'[1]8.Doprava'!$T$4</f>
        <v>150295.24</v>
      </c>
      <c r="D90" s="42">
        <v>154445</v>
      </c>
      <c r="E90" s="60">
        <v>201000</v>
      </c>
      <c r="F90" s="78">
        <f>'[2]výdavky '!$AS$92</f>
        <v>190000</v>
      </c>
    </row>
    <row r="91" spans="1:6" ht="15.75" x14ac:dyDescent="0.25">
      <c r="A91" s="17" t="s">
        <v>117</v>
      </c>
      <c r="B91" s="5" t="s">
        <v>118</v>
      </c>
      <c r="C91" s="42">
        <f t="shared" ref="C91:F91" si="24">SUM(C92)</f>
        <v>0</v>
      </c>
      <c r="D91" s="42">
        <f t="shared" si="24"/>
        <v>470</v>
      </c>
      <c r="E91" s="60">
        <f t="shared" si="24"/>
        <v>2000</v>
      </c>
      <c r="F91" s="72">
        <f t="shared" si="24"/>
        <v>5000</v>
      </c>
    </row>
    <row r="92" spans="1:6" ht="16.5" thickBot="1" x14ac:dyDescent="0.3">
      <c r="A92" s="6">
        <v>1</v>
      </c>
      <c r="B92" s="7" t="s">
        <v>119</v>
      </c>
      <c r="C92" s="43">
        <f>'[1]8.Doprava'!$T$7</f>
        <v>0</v>
      </c>
      <c r="D92" s="43">
        <v>470</v>
      </c>
      <c r="E92" s="65">
        <v>2000</v>
      </c>
      <c r="F92" s="78">
        <f>'[2]výdavky '!$AS$94</f>
        <v>5000</v>
      </c>
    </row>
    <row r="93" spans="1:6" ht="15.75" x14ac:dyDescent="0.25">
      <c r="A93" s="8" t="s">
        <v>120</v>
      </c>
      <c r="B93" s="9"/>
      <c r="C93" s="41">
        <f t="shared" ref="C93:F93" si="25">C94+C95+C104+C111+C114+C115+C116+C117</f>
        <v>9836651.0700000003</v>
      </c>
      <c r="D93" s="41">
        <f t="shared" si="25"/>
        <v>11173609</v>
      </c>
      <c r="E93" s="59">
        <f t="shared" si="25"/>
        <v>13286177</v>
      </c>
      <c r="F93" s="71">
        <f t="shared" si="25"/>
        <v>14179000</v>
      </c>
    </row>
    <row r="94" spans="1:6" ht="15.75" x14ac:dyDescent="0.25">
      <c r="A94" s="17" t="s">
        <v>121</v>
      </c>
      <c r="B94" s="5" t="s">
        <v>122</v>
      </c>
      <c r="C94" s="42">
        <f>'[1]9. Vzdelávanie'!$T$4</f>
        <v>3597.5100000000007</v>
      </c>
      <c r="D94" s="42">
        <v>4749</v>
      </c>
      <c r="E94" s="60">
        <v>5000</v>
      </c>
      <c r="F94" s="78">
        <f>'[2]výdavky '!$AS$96</f>
        <v>6000</v>
      </c>
    </row>
    <row r="95" spans="1:6" ht="15.75" x14ac:dyDescent="0.25">
      <c r="A95" s="17" t="s">
        <v>123</v>
      </c>
      <c r="B95" s="5" t="s">
        <v>124</v>
      </c>
      <c r="C95" s="42">
        <f t="shared" ref="C95:F95" si="26">SUM(C96:C103)</f>
        <v>1805760</v>
      </c>
      <c r="D95" s="42">
        <f t="shared" si="26"/>
        <v>2028618</v>
      </c>
      <c r="E95" s="60">
        <f t="shared" si="26"/>
        <v>2319977</v>
      </c>
      <c r="F95" s="72">
        <f t="shared" si="26"/>
        <v>2348340</v>
      </c>
    </row>
    <row r="96" spans="1:6" ht="15.75" x14ac:dyDescent="0.25">
      <c r="A96" s="4">
        <v>1</v>
      </c>
      <c r="B96" s="5" t="s">
        <v>125</v>
      </c>
      <c r="C96" s="42">
        <f>'[1]9. Vzdelávanie'!$T$20</f>
        <v>201563</v>
      </c>
      <c r="D96" s="42">
        <v>210497</v>
      </c>
      <c r="E96" s="60">
        <v>245180</v>
      </c>
      <c r="F96" s="77">
        <f>'[2]výdavky '!$AS$98</f>
        <v>263170</v>
      </c>
    </row>
    <row r="97" spans="1:6" ht="15.75" x14ac:dyDescent="0.25">
      <c r="A97" s="4">
        <v>2</v>
      </c>
      <c r="B97" s="5" t="s">
        <v>126</v>
      </c>
      <c r="C97" s="42">
        <f>'[1]9. Vzdelávanie'!$T$21</f>
        <v>311175</v>
      </c>
      <c r="D97" s="42">
        <v>359043</v>
      </c>
      <c r="E97" s="60">
        <v>409800</v>
      </c>
      <c r="F97" s="77">
        <f>'[2]výdavky '!$AS$99</f>
        <v>417950</v>
      </c>
    </row>
    <row r="98" spans="1:6" ht="15.75" x14ac:dyDescent="0.25">
      <c r="A98" s="4">
        <v>3</v>
      </c>
      <c r="B98" s="5" t="s">
        <v>127</v>
      </c>
      <c r="C98" s="42">
        <f>'[1]9. Vzdelávanie'!$T$22</f>
        <v>488852</v>
      </c>
      <c r="D98" s="42">
        <v>531346</v>
      </c>
      <c r="E98" s="60">
        <v>606330</v>
      </c>
      <c r="F98" s="77">
        <f>'[2]výdavky '!$AS$100</f>
        <v>595910</v>
      </c>
    </row>
    <row r="99" spans="1:6" ht="15.75" x14ac:dyDescent="0.25">
      <c r="A99" s="4">
        <v>4</v>
      </c>
      <c r="B99" s="5" t="s">
        <v>128</v>
      </c>
      <c r="C99" s="42">
        <f>'[1]9. Vzdelávanie'!$T$23</f>
        <v>0</v>
      </c>
      <c r="D99" s="42">
        <f>'[1]9. Vzdelávanie'!$W$23</f>
        <v>0</v>
      </c>
      <c r="E99" s="60">
        <f>'[1]9. Vzdelávanie'!$AF$23</f>
        <v>0</v>
      </c>
      <c r="F99" s="77">
        <f>'[2]výdavky '!$AS$101</f>
        <v>0</v>
      </c>
    </row>
    <row r="100" spans="1:6" ht="15.75" x14ac:dyDescent="0.25">
      <c r="A100" s="4">
        <v>5</v>
      </c>
      <c r="B100" s="5" t="s">
        <v>129</v>
      </c>
      <c r="C100" s="42">
        <f>'[1]9. Vzdelávanie'!$T$24</f>
        <v>242603</v>
      </c>
      <c r="D100" s="42">
        <v>264583</v>
      </c>
      <c r="E100" s="60">
        <v>308240</v>
      </c>
      <c r="F100" s="77">
        <f>'[2]výdavky '!$AS$102</f>
        <v>316410</v>
      </c>
    </row>
    <row r="101" spans="1:6" ht="15.75" x14ac:dyDescent="0.25">
      <c r="A101" s="4">
        <v>6</v>
      </c>
      <c r="B101" s="5" t="s">
        <v>130</v>
      </c>
      <c r="C101" s="42">
        <f>'[1]9. Vzdelávanie'!$T$25</f>
        <v>259796</v>
      </c>
      <c r="D101" s="42">
        <v>285348</v>
      </c>
      <c r="E101" s="60">
        <v>339530</v>
      </c>
      <c r="F101" s="77">
        <f>'[2]výdavky '!$AS$103</f>
        <v>330150</v>
      </c>
    </row>
    <row r="102" spans="1:6" ht="15.75" x14ac:dyDescent="0.25">
      <c r="A102" s="4">
        <v>7</v>
      </c>
      <c r="B102" s="5" t="s">
        <v>131</v>
      </c>
      <c r="C102" s="42">
        <f>'[1]9. Vzdelávanie'!$T$26</f>
        <v>258931</v>
      </c>
      <c r="D102" s="42">
        <v>293561</v>
      </c>
      <c r="E102" s="60">
        <v>329160</v>
      </c>
      <c r="F102" s="77">
        <f>'[2]výdavky '!$AS$104</f>
        <v>336880</v>
      </c>
    </row>
    <row r="103" spans="1:6" ht="15.75" x14ac:dyDescent="0.25">
      <c r="A103" s="4">
        <v>8</v>
      </c>
      <c r="B103" s="5" t="s">
        <v>132</v>
      </c>
      <c r="C103" s="42">
        <f>'[1]9. Vzdelávanie'!$T$27</f>
        <v>42840</v>
      </c>
      <c r="D103" s="42">
        <v>84240</v>
      </c>
      <c r="E103" s="60">
        <v>81737</v>
      </c>
      <c r="F103" s="78">
        <f>'[2]výdavky '!$AS$105</f>
        <v>87870</v>
      </c>
    </row>
    <row r="104" spans="1:6" ht="15.75" x14ac:dyDescent="0.25">
      <c r="A104" s="17" t="s">
        <v>133</v>
      </c>
      <c r="B104" s="5" t="s">
        <v>134</v>
      </c>
      <c r="C104" s="42">
        <f t="shared" ref="C104:F104" si="27">SUM(C105:C110)</f>
        <v>5760741</v>
      </c>
      <c r="D104" s="42">
        <f t="shared" si="27"/>
        <v>6108332</v>
      </c>
      <c r="E104" s="60">
        <f t="shared" si="27"/>
        <v>7052900</v>
      </c>
      <c r="F104" s="72">
        <f t="shared" si="27"/>
        <v>7464940</v>
      </c>
    </row>
    <row r="105" spans="1:6" ht="15.75" x14ac:dyDescent="0.25">
      <c r="A105" s="4">
        <v>1</v>
      </c>
      <c r="B105" s="5" t="s">
        <v>135</v>
      </c>
      <c r="C105" s="42">
        <f>'[1]9. Vzdelávanie'!$T$29</f>
        <v>549672</v>
      </c>
      <c r="D105" s="42">
        <v>608940</v>
      </c>
      <c r="E105" s="60">
        <v>721100</v>
      </c>
      <c r="F105" s="77">
        <f>'[2]výdavky '!$AS$107</f>
        <v>762220</v>
      </c>
    </row>
    <row r="106" spans="1:6" ht="15.75" x14ac:dyDescent="0.25">
      <c r="A106" s="4">
        <v>2</v>
      </c>
      <c r="B106" s="5" t="s">
        <v>136</v>
      </c>
      <c r="C106" s="42">
        <f>'[1]9. Vzdelávanie'!$T$32</f>
        <v>855440</v>
      </c>
      <c r="D106" s="42">
        <v>928620</v>
      </c>
      <c r="E106" s="60">
        <v>1052000</v>
      </c>
      <c r="F106" s="77">
        <f>'[2]výdavky '!$AS$108</f>
        <v>1167220</v>
      </c>
    </row>
    <row r="107" spans="1:6" ht="15.75" x14ac:dyDescent="0.25">
      <c r="A107" s="4">
        <v>3</v>
      </c>
      <c r="B107" s="5" t="s">
        <v>137</v>
      </c>
      <c r="C107" s="42">
        <f>'[1]9. Vzdelávanie'!$T$36</f>
        <v>1485900</v>
      </c>
      <c r="D107" s="42">
        <v>1617665</v>
      </c>
      <c r="E107" s="60">
        <v>1855600</v>
      </c>
      <c r="F107" s="77">
        <f>'[2]výdavky '!$AS$109</f>
        <v>1919680</v>
      </c>
    </row>
    <row r="108" spans="1:6" ht="15.75" x14ac:dyDescent="0.25">
      <c r="A108" s="4">
        <v>4</v>
      </c>
      <c r="B108" s="5" t="s">
        <v>138</v>
      </c>
      <c r="C108" s="42">
        <f>'[1]9. Vzdelávanie'!$T$41</f>
        <v>1253413</v>
      </c>
      <c r="D108" s="42">
        <v>1303599</v>
      </c>
      <c r="E108" s="60">
        <v>1552300</v>
      </c>
      <c r="F108" s="77">
        <f>'[2]výdavky '!$AS$110</f>
        <v>1572970</v>
      </c>
    </row>
    <row r="109" spans="1:6" ht="15.75" x14ac:dyDescent="0.25">
      <c r="A109" s="4">
        <v>5</v>
      </c>
      <c r="B109" s="5" t="s">
        <v>139</v>
      </c>
      <c r="C109" s="42">
        <f>'[1]9. Vzdelávanie'!$T$44</f>
        <v>1026169</v>
      </c>
      <c r="D109" s="42">
        <v>1012963</v>
      </c>
      <c r="E109" s="60">
        <v>1153500</v>
      </c>
      <c r="F109" s="77">
        <f>'[2]výdavky '!$AS$111</f>
        <v>1318440</v>
      </c>
    </row>
    <row r="110" spans="1:6" ht="15.75" x14ac:dyDescent="0.25">
      <c r="A110" s="4">
        <v>6</v>
      </c>
      <c r="B110" s="5" t="s">
        <v>140</v>
      </c>
      <c r="C110" s="42">
        <f>'[1]9. Vzdelávanie'!$T$47</f>
        <v>590147</v>
      </c>
      <c r="D110" s="42">
        <v>636545</v>
      </c>
      <c r="E110" s="60">
        <v>718400</v>
      </c>
      <c r="F110" s="78">
        <f>'[2]výdavky '!$AS$112</f>
        <v>724410</v>
      </c>
    </row>
    <row r="111" spans="1:6" ht="15.75" x14ac:dyDescent="0.25">
      <c r="A111" s="17" t="s">
        <v>141</v>
      </c>
      <c r="B111" s="5" t="s">
        <v>142</v>
      </c>
      <c r="C111" s="42">
        <f t="shared" ref="C111:F111" si="28">SUM(C112:C113)</f>
        <v>749268</v>
      </c>
      <c r="D111" s="42">
        <f t="shared" si="28"/>
        <v>904920</v>
      </c>
      <c r="E111" s="60">
        <f t="shared" si="28"/>
        <v>1021700</v>
      </c>
      <c r="F111" s="72">
        <f t="shared" si="28"/>
        <v>1073020</v>
      </c>
    </row>
    <row r="112" spans="1:6" ht="15.75" x14ac:dyDescent="0.25">
      <c r="A112" s="4">
        <v>1</v>
      </c>
      <c r="B112" s="5" t="s">
        <v>143</v>
      </c>
      <c r="C112" s="42">
        <f>'[1]9. Vzdelávanie'!$T$51</f>
        <v>517868</v>
      </c>
      <c r="D112" s="42">
        <v>642200</v>
      </c>
      <c r="E112" s="60">
        <v>719660</v>
      </c>
      <c r="F112" s="77">
        <f>'[2]výdavky '!$AS$114</f>
        <v>749650</v>
      </c>
    </row>
    <row r="113" spans="1:6" ht="15.75" x14ac:dyDescent="0.25">
      <c r="A113" s="4">
        <v>2</v>
      </c>
      <c r="B113" s="5" t="s">
        <v>144</v>
      </c>
      <c r="C113" s="42">
        <f>'[1]9. Vzdelávanie'!$T$52</f>
        <v>231400</v>
      </c>
      <c r="D113" s="42">
        <v>262720</v>
      </c>
      <c r="E113" s="60">
        <v>302040</v>
      </c>
      <c r="F113" s="77">
        <f>'[2]výdavky '!$AS$115</f>
        <v>323370</v>
      </c>
    </row>
    <row r="114" spans="1:6" ht="15.75" x14ac:dyDescent="0.25">
      <c r="A114" s="17" t="s">
        <v>145</v>
      </c>
      <c r="B114" s="5" t="s">
        <v>146</v>
      </c>
      <c r="C114" s="42">
        <f>'[1]9. Vzdelávanie'!$T$53</f>
        <v>344600.22</v>
      </c>
      <c r="D114" s="42">
        <v>589703</v>
      </c>
      <c r="E114" s="60">
        <v>660607</v>
      </c>
      <c r="F114" s="78">
        <f>'[2]výdavky '!$AS$116</f>
        <v>641030</v>
      </c>
    </row>
    <row r="115" spans="1:6" ht="15.75" x14ac:dyDescent="0.25">
      <c r="A115" s="17" t="s">
        <v>147</v>
      </c>
      <c r="B115" s="5" t="s">
        <v>148</v>
      </c>
      <c r="C115" s="42">
        <f>'[1]9. Vzdelávanie'!$T$72</f>
        <v>621982.06000000006</v>
      </c>
      <c r="D115" s="42">
        <v>776704</v>
      </c>
      <c r="E115" s="60">
        <v>859542</v>
      </c>
      <c r="F115" s="80">
        <f>'[2]výdavky '!$AS$117</f>
        <v>1047000</v>
      </c>
    </row>
    <row r="116" spans="1:6" ht="15.75" x14ac:dyDescent="0.25">
      <c r="A116" s="22" t="s">
        <v>149</v>
      </c>
      <c r="B116" s="23" t="s">
        <v>150</v>
      </c>
      <c r="C116" s="42">
        <f>'[1]9. Vzdelávanie'!$T$73</f>
        <v>161788.28999999998</v>
      </c>
      <c r="D116" s="42">
        <v>240504</v>
      </c>
      <c r="E116" s="60">
        <v>303993</v>
      </c>
      <c r="F116" s="77">
        <f>'[2]výdavky '!$AS$118</f>
        <v>274170</v>
      </c>
    </row>
    <row r="117" spans="1:6" ht="16.5" thickBot="1" x14ac:dyDescent="0.3">
      <c r="A117" s="24" t="s">
        <v>151</v>
      </c>
      <c r="B117" s="25" t="s">
        <v>152</v>
      </c>
      <c r="C117" s="44">
        <f>'[1]9. Vzdelávanie'!$T$80</f>
        <v>388913.99</v>
      </c>
      <c r="D117" s="44">
        <v>520079</v>
      </c>
      <c r="E117" s="62">
        <v>1062458</v>
      </c>
      <c r="F117" s="78">
        <f>'[2]výdavky '!$AS$119</f>
        <v>1324500</v>
      </c>
    </row>
    <row r="118" spans="1:6" ht="15.75" x14ac:dyDescent="0.25">
      <c r="A118" s="8" t="s">
        <v>153</v>
      </c>
      <c r="B118" s="16"/>
      <c r="C118" s="41">
        <f t="shared" ref="C118:F118" si="29">C119+C120+C128</f>
        <v>283863.36999999994</v>
      </c>
      <c r="D118" s="41">
        <f t="shared" si="29"/>
        <v>365649</v>
      </c>
      <c r="E118" s="59">
        <f t="shared" si="29"/>
        <v>453600</v>
      </c>
      <c r="F118" s="71">
        <f t="shared" si="29"/>
        <v>504150</v>
      </c>
    </row>
    <row r="119" spans="1:6" ht="15.75" x14ac:dyDescent="0.25">
      <c r="A119" s="17" t="s">
        <v>154</v>
      </c>
      <c r="B119" s="5" t="s">
        <v>155</v>
      </c>
      <c r="C119" s="42">
        <f>'[1]10. Šport'!$T$4</f>
        <v>1332.76</v>
      </c>
      <c r="D119" s="42">
        <v>6981</v>
      </c>
      <c r="E119" s="60">
        <v>4000</v>
      </c>
      <c r="F119" s="78">
        <f>'[2]výdavky '!$AS$121</f>
        <v>5000</v>
      </c>
    </row>
    <row r="120" spans="1:6" ht="15.75" x14ac:dyDescent="0.25">
      <c r="A120" s="17" t="s">
        <v>156</v>
      </c>
      <c r="B120" s="5" t="s">
        <v>157</v>
      </c>
      <c r="C120" s="42">
        <f t="shared" ref="C120:F120" si="30">SUM(C121:C127)</f>
        <v>273596.13999999996</v>
      </c>
      <c r="D120" s="42">
        <f t="shared" si="30"/>
        <v>348668</v>
      </c>
      <c r="E120" s="60">
        <f t="shared" si="30"/>
        <v>439600</v>
      </c>
      <c r="F120" s="72">
        <f t="shared" si="30"/>
        <v>484150</v>
      </c>
    </row>
    <row r="121" spans="1:6" ht="15.75" x14ac:dyDescent="0.25">
      <c r="A121" s="4">
        <v>1</v>
      </c>
      <c r="B121" s="5" t="s">
        <v>158</v>
      </c>
      <c r="C121" s="42">
        <f>'[1]10. Šport'!$T$12</f>
        <v>21972.060000000005</v>
      </c>
      <c r="D121" s="42">
        <v>55104</v>
      </c>
      <c r="E121" s="60">
        <v>73800</v>
      </c>
      <c r="F121" s="77">
        <f>'[2]výdavky '!$AS$123</f>
        <v>72200</v>
      </c>
    </row>
    <row r="122" spans="1:6" ht="15.75" x14ac:dyDescent="0.25">
      <c r="A122" s="4">
        <v>2</v>
      </c>
      <c r="B122" s="5" t="s">
        <v>159</v>
      </c>
      <c r="C122" s="42">
        <f>'[1]10. Šport'!$T$30</f>
        <v>51888.53</v>
      </c>
      <c r="D122" s="42">
        <v>68320</v>
      </c>
      <c r="E122" s="60">
        <v>82700</v>
      </c>
      <c r="F122" s="77">
        <f>'[2]výdavky '!$AS$124</f>
        <v>85200</v>
      </c>
    </row>
    <row r="123" spans="1:6" ht="15.75" x14ac:dyDescent="0.25">
      <c r="A123" s="4">
        <v>3</v>
      </c>
      <c r="B123" s="5" t="s">
        <v>160</v>
      </c>
      <c r="C123" s="42">
        <f>'[1]10. Šport'!$T$48</f>
        <v>17309.63</v>
      </c>
      <c r="D123" s="42">
        <v>19827</v>
      </c>
      <c r="E123" s="60">
        <v>39300</v>
      </c>
      <c r="F123" s="77">
        <f>'[2]výdavky '!$AS$125</f>
        <v>38100</v>
      </c>
    </row>
    <row r="124" spans="1:6" ht="15.75" x14ac:dyDescent="0.25">
      <c r="A124" s="4">
        <v>4</v>
      </c>
      <c r="B124" s="5" t="s">
        <v>161</v>
      </c>
      <c r="C124" s="42">
        <f>'[1]10. Šport'!$T$58</f>
        <v>159955.13999999998</v>
      </c>
      <c r="D124" s="42">
        <v>181089</v>
      </c>
      <c r="E124" s="60">
        <v>216900</v>
      </c>
      <c r="F124" s="77">
        <f>'[2]výdavky '!$AS$126</f>
        <v>251200</v>
      </c>
    </row>
    <row r="125" spans="1:6" ht="15.75" x14ac:dyDescent="0.25">
      <c r="A125" s="4">
        <v>5</v>
      </c>
      <c r="B125" s="5" t="s">
        <v>162</v>
      </c>
      <c r="C125" s="42">
        <f>'[1]10. Šport'!$T$79</f>
        <v>7935.4</v>
      </c>
      <c r="D125" s="42">
        <v>8663</v>
      </c>
      <c r="E125" s="60">
        <v>11800</v>
      </c>
      <c r="F125" s="77">
        <f>'[2]výdavky '!$AS$127</f>
        <v>13350</v>
      </c>
    </row>
    <row r="126" spans="1:6" ht="15.75" x14ac:dyDescent="0.25">
      <c r="A126" s="26">
        <v>6</v>
      </c>
      <c r="B126" s="27" t="s">
        <v>163</v>
      </c>
      <c r="C126" s="42">
        <f>'[1]10. Šport'!$T$87</f>
        <v>239.93</v>
      </c>
      <c r="D126" s="42">
        <v>5340</v>
      </c>
      <c r="E126" s="60">
        <v>2100</v>
      </c>
      <c r="F126" s="77">
        <f>'[2]výdavky '!$AS$128</f>
        <v>2100</v>
      </c>
    </row>
    <row r="127" spans="1:6" ht="15.75" x14ac:dyDescent="0.25">
      <c r="A127" s="26">
        <v>7</v>
      </c>
      <c r="B127" s="27" t="s">
        <v>164</v>
      </c>
      <c r="C127" s="42">
        <f>'[1]10. Šport'!$T$93</f>
        <v>14295.45</v>
      </c>
      <c r="D127" s="42">
        <v>10325</v>
      </c>
      <c r="E127" s="60">
        <v>13000</v>
      </c>
      <c r="F127" s="77">
        <f>'[2]výdavky '!$AS$129</f>
        <v>22000</v>
      </c>
    </row>
    <row r="128" spans="1:6" ht="16.5" thickBot="1" x14ac:dyDescent="0.3">
      <c r="A128" s="12" t="s">
        <v>165</v>
      </c>
      <c r="B128" s="7" t="s">
        <v>166</v>
      </c>
      <c r="C128" s="43">
        <f>'[1]10. Šport'!$T$101</f>
        <v>8934.4699999999993</v>
      </c>
      <c r="D128" s="43">
        <v>10000</v>
      </c>
      <c r="E128" s="65">
        <v>10000</v>
      </c>
      <c r="F128" s="78">
        <f>'[2]výdavky '!$AS$130</f>
        <v>15000</v>
      </c>
    </row>
    <row r="129" spans="1:6" ht="15.75" x14ac:dyDescent="0.25">
      <c r="A129" s="8" t="s">
        <v>167</v>
      </c>
      <c r="B129" s="16"/>
      <c r="C129" s="41">
        <f t="shared" ref="C129:F129" si="31">C130+C131+C136+C137</f>
        <v>650235.86999999988</v>
      </c>
      <c r="D129" s="41">
        <f t="shared" si="31"/>
        <v>942899</v>
      </c>
      <c r="E129" s="59">
        <f t="shared" si="31"/>
        <v>1021735</v>
      </c>
      <c r="F129" s="71">
        <f t="shared" si="31"/>
        <v>1359520</v>
      </c>
    </row>
    <row r="130" spans="1:6" ht="15.75" x14ac:dyDescent="0.25">
      <c r="A130" s="17" t="s">
        <v>168</v>
      </c>
      <c r="B130" s="5" t="s">
        <v>169</v>
      </c>
      <c r="C130" s="42">
        <f>'[1]11. Kultúra'!$T$4</f>
        <v>12577.740000000002</v>
      </c>
      <c r="D130" s="42">
        <v>18860</v>
      </c>
      <c r="E130" s="60">
        <v>15830</v>
      </c>
      <c r="F130" s="78">
        <f>'[2]výdavky '!$AS$132</f>
        <v>14700</v>
      </c>
    </row>
    <row r="131" spans="1:6" ht="15.75" x14ac:dyDescent="0.25">
      <c r="A131" s="17" t="s">
        <v>170</v>
      </c>
      <c r="B131" s="5" t="s">
        <v>171</v>
      </c>
      <c r="C131" s="42">
        <f t="shared" ref="C131:F131" si="32">SUM(C132:C135)</f>
        <v>621188.66999999993</v>
      </c>
      <c r="D131" s="42">
        <f t="shared" si="32"/>
        <v>913005</v>
      </c>
      <c r="E131" s="60">
        <f t="shared" si="32"/>
        <v>995805</v>
      </c>
      <c r="F131" s="72">
        <f t="shared" si="32"/>
        <v>1327820</v>
      </c>
    </row>
    <row r="132" spans="1:6" ht="15.75" x14ac:dyDescent="0.25">
      <c r="A132" s="4">
        <v>1</v>
      </c>
      <c r="B132" s="5" t="s">
        <v>172</v>
      </c>
      <c r="C132" s="42">
        <f>'[1]11. Kultúra'!$T$20</f>
        <v>163237.68</v>
      </c>
      <c r="D132" s="42">
        <v>170366</v>
      </c>
      <c r="E132" s="60">
        <v>199500</v>
      </c>
      <c r="F132" s="77">
        <f>'[2]výdavky '!$AS$134</f>
        <v>202500</v>
      </c>
    </row>
    <row r="133" spans="1:6" ht="15.75" x14ac:dyDescent="0.25">
      <c r="A133" s="4">
        <v>2</v>
      </c>
      <c r="B133" s="5" t="s">
        <v>173</v>
      </c>
      <c r="C133" s="42">
        <f>'[1]11. Kultúra'!$T$27</f>
        <v>4675.01</v>
      </c>
      <c r="D133" s="42">
        <v>1547</v>
      </c>
      <c r="E133" s="60">
        <v>3750</v>
      </c>
      <c r="F133" s="77">
        <f>'[2]výdavky '!$AS$135</f>
        <v>2700</v>
      </c>
    </row>
    <row r="134" spans="1:6" ht="15.75" x14ac:dyDescent="0.25">
      <c r="A134" s="4">
        <v>3</v>
      </c>
      <c r="B134" s="5" t="s">
        <v>174</v>
      </c>
      <c r="C134" s="42">
        <f>'[1]11. Kultúra'!$T$37</f>
        <v>445643.5199999999</v>
      </c>
      <c r="D134" s="42">
        <v>732346</v>
      </c>
      <c r="E134" s="60">
        <v>775406</v>
      </c>
      <c r="F134" s="77">
        <f>'[2]výdavky '!$AS$136</f>
        <v>1105800</v>
      </c>
    </row>
    <row r="135" spans="1:6" ht="15.75" x14ac:dyDescent="0.25">
      <c r="A135" s="4">
        <v>4</v>
      </c>
      <c r="B135" s="5" t="s">
        <v>175</v>
      </c>
      <c r="C135" s="42">
        <f>'[1]11. Kultúra'!$T$122</f>
        <v>7632.46</v>
      </c>
      <c r="D135" s="42">
        <v>8746</v>
      </c>
      <c r="E135" s="60">
        <v>17149</v>
      </c>
      <c r="F135" s="77">
        <f>'[2]výdavky '!$AS$137</f>
        <v>16820</v>
      </c>
    </row>
    <row r="136" spans="1:6" ht="15.75" x14ac:dyDescent="0.25">
      <c r="A136" s="17" t="s">
        <v>176</v>
      </c>
      <c r="B136" s="5" t="s">
        <v>177</v>
      </c>
      <c r="C136" s="42">
        <f>'[1]11. Kultúra'!$T$134</f>
        <v>8715.4599999999991</v>
      </c>
      <c r="D136" s="42">
        <v>1050</v>
      </c>
      <c r="E136" s="60">
        <v>100</v>
      </c>
      <c r="F136" s="77">
        <f>'[2]výdavky '!$AS$138</f>
        <v>2000</v>
      </c>
    </row>
    <row r="137" spans="1:6" ht="16.5" thickBot="1" x14ac:dyDescent="0.3">
      <c r="A137" s="12" t="s">
        <v>178</v>
      </c>
      <c r="B137" s="7" t="s">
        <v>179</v>
      </c>
      <c r="C137" s="45">
        <f>'[1]11. Kultúra'!$T$137</f>
        <v>7754</v>
      </c>
      <c r="D137" s="45">
        <v>9984</v>
      </c>
      <c r="E137" s="66">
        <v>10000</v>
      </c>
      <c r="F137" s="78">
        <f>'[2]výdavky '!$AS$139</f>
        <v>15000</v>
      </c>
    </row>
    <row r="138" spans="1:6" ht="15.75" x14ac:dyDescent="0.25">
      <c r="A138" s="8" t="s">
        <v>180</v>
      </c>
      <c r="B138" s="16"/>
      <c r="C138" s="41">
        <f t="shared" ref="C138:F138" si="33">C139+C144+C145+C146+C147+C148+C149</f>
        <v>452222.81000000006</v>
      </c>
      <c r="D138" s="41">
        <f t="shared" si="33"/>
        <v>407333</v>
      </c>
      <c r="E138" s="59">
        <f t="shared" si="33"/>
        <v>515570</v>
      </c>
      <c r="F138" s="71">
        <f t="shared" si="33"/>
        <v>480860</v>
      </c>
    </row>
    <row r="139" spans="1:6" ht="15.75" x14ac:dyDescent="0.25">
      <c r="A139" s="17" t="s">
        <v>181</v>
      </c>
      <c r="B139" s="5" t="s">
        <v>182</v>
      </c>
      <c r="C139" s="42">
        <f t="shared" ref="C139" si="34">SUM(C140:C143)</f>
        <v>364573.52</v>
      </c>
      <c r="D139" s="42">
        <f t="shared" ref="D139" si="35">SUM(D140:D143)</f>
        <v>332744</v>
      </c>
      <c r="E139" s="60">
        <f t="shared" ref="E139:F139" si="36">SUM(E140:E143)</f>
        <v>416210</v>
      </c>
      <c r="F139" s="72">
        <f t="shared" si="36"/>
        <v>378300</v>
      </c>
    </row>
    <row r="140" spans="1:6" ht="15.75" x14ac:dyDescent="0.25">
      <c r="A140" s="4">
        <v>1</v>
      </c>
      <c r="B140" s="5" t="s">
        <v>183</v>
      </c>
      <c r="C140" s="42">
        <f>'[1]12. Prostredie pre život'!$T$5</f>
        <v>362443.59</v>
      </c>
      <c r="D140" s="42">
        <v>325825</v>
      </c>
      <c r="E140" s="60">
        <v>402610</v>
      </c>
      <c r="F140" s="77">
        <f>'[2]výdavky '!$AS$142</f>
        <v>367000</v>
      </c>
    </row>
    <row r="141" spans="1:6" ht="15.75" x14ac:dyDescent="0.25">
      <c r="A141" s="4">
        <v>2</v>
      </c>
      <c r="B141" s="5" t="s">
        <v>184</v>
      </c>
      <c r="C141" s="42">
        <f>'[1]12. Prostredie pre život'!$T$22</f>
        <v>800</v>
      </c>
      <c r="D141" s="42">
        <v>5989</v>
      </c>
      <c r="E141" s="60">
        <v>10100</v>
      </c>
      <c r="F141" s="77">
        <f>'[2]výdavky '!$AS$143</f>
        <v>10000</v>
      </c>
    </row>
    <row r="142" spans="1:6" ht="15.75" x14ac:dyDescent="0.25">
      <c r="A142" s="4">
        <v>3</v>
      </c>
      <c r="B142" s="5" t="s">
        <v>185</v>
      </c>
      <c r="C142" s="42">
        <f>'[1]12. Prostredie pre život'!$T$24</f>
        <v>833.13</v>
      </c>
      <c r="D142" s="42">
        <v>26</v>
      </c>
      <c r="E142" s="60">
        <f>'[1]12. Prostredie pre život'!$AF$24</f>
        <v>500</v>
      </c>
      <c r="F142" s="77">
        <f>'[2]výdavky '!$AS$144</f>
        <v>500</v>
      </c>
    </row>
    <row r="143" spans="1:6" ht="15.75" x14ac:dyDescent="0.25">
      <c r="A143" s="4">
        <v>4</v>
      </c>
      <c r="B143" s="5" t="s">
        <v>186</v>
      </c>
      <c r="C143" s="42">
        <f>'[1]12. Prostredie pre život'!$T$41</f>
        <v>496.8</v>
      </c>
      <c r="D143" s="42">
        <v>904</v>
      </c>
      <c r="E143" s="60">
        <v>3000</v>
      </c>
      <c r="F143" s="77">
        <f>'[2]výdavky '!$AS$145</f>
        <v>800</v>
      </c>
    </row>
    <row r="144" spans="1:6" ht="15.75" x14ac:dyDescent="0.25">
      <c r="A144" s="17" t="s">
        <v>187</v>
      </c>
      <c r="B144" s="5" t="s">
        <v>188</v>
      </c>
      <c r="C144" s="42">
        <f>'[1]12. Prostredie pre život'!$T$45</f>
        <v>1105.8</v>
      </c>
      <c r="D144" s="42">
        <v>978</v>
      </c>
      <c r="E144" s="60">
        <f>'[1]12. Prostredie pre život'!$AF$45</f>
        <v>3110</v>
      </c>
      <c r="F144" s="80">
        <f>'[2]výdavky '!$AS$146</f>
        <v>3110</v>
      </c>
    </row>
    <row r="145" spans="1:6" ht="15.75" x14ac:dyDescent="0.25">
      <c r="A145" s="28" t="s">
        <v>189</v>
      </c>
      <c r="B145" s="5" t="s">
        <v>190</v>
      </c>
      <c r="C145" s="42">
        <f>'[1]12. Prostredie pre život'!$T$48</f>
        <v>22395.17</v>
      </c>
      <c r="D145" s="42">
        <v>16520</v>
      </c>
      <c r="E145" s="60">
        <v>23750</v>
      </c>
      <c r="F145" s="77">
        <f>'[2]výdavky '!$AS$147</f>
        <v>23250</v>
      </c>
    </row>
    <row r="146" spans="1:6" ht="15.75" x14ac:dyDescent="0.25">
      <c r="A146" s="28" t="s">
        <v>191</v>
      </c>
      <c r="B146" s="5" t="s">
        <v>192</v>
      </c>
      <c r="C146" s="42">
        <f>'[1]12. Prostredie pre život'!$T$68</f>
        <v>485.26</v>
      </c>
      <c r="D146" s="42">
        <v>482</v>
      </c>
      <c r="E146" s="60">
        <v>500</v>
      </c>
      <c r="F146" s="77">
        <f>'[2]výdavky '!$AS$148</f>
        <v>500</v>
      </c>
    </row>
    <row r="147" spans="1:6" ht="15.75" x14ac:dyDescent="0.25">
      <c r="A147" s="28" t="s">
        <v>193</v>
      </c>
      <c r="B147" s="5" t="s">
        <v>194</v>
      </c>
      <c r="C147" s="42">
        <f>'[1]12. Prostredie pre život'!$T$70</f>
        <v>29289.4</v>
      </c>
      <c r="D147" s="42">
        <v>31720</v>
      </c>
      <c r="E147" s="60">
        <v>34000</v>
      </c>
      <c r="F147" s="77">
        <f>'[2]výdavky '!$AS$149</f>
        <v>34000</v>
      </c>
    </row>
    <row r="148" spans="1:6" ht="15.75" x14ac:dyDescent="0.25">
      <c r="A148" s="29" t="s">
        <v>195</v>
      </c>
      <c r="B148" s="27" t="s">
        <v>196</v>
      </c>
      <c r="C148" s="42">
        <f>'[1]12. Prostredie pre život'!$T$74</f>
        <v>34373.660000000003</v>
      </c>
      <c r="D148" s="42">
        <v>24889</v>
      </c>
      <c r="E148" s="60">
        <v>38000</v>
      </c>
      <c r="F148" s="77">
        <f>'[2]výdavky '!$AS$150</f>
        <v>41700</v>
      </c>
    </row>
    <row r="149" spans="1:6" ht="16.5" thickBot="1" x14ac:dyDescent="0.3">
      <c r="A149" s="30" t="s">
        <v>197</v>
      </c>
      <c r="B149" s="7" t="s">
        <v>198</v>
      </c>
      <c r="C149" s="43">
        <f>'[1]12. Prostredie pre život'!$T$99</f>
        <v>0</v>
      </c>
      <c r="D149" s="43">
        <f>'[1]12. Prostredie pre život'!$W$100</f>
        <v>0</v>
      </c>
      <c r="E149" s="65">
        <v>0</v>
      </c>
      <c r="F149" s="78">
        <f>'[2]výdavky '!$AS$151</f>
        <v>0</v>
      </c>
    </row>
    <row r="150" spans="1:6" ht="15.75" x14ac:dyDescent="0.25">
      <c r="A150" s="31" t="s">
        <v>199</v>
      </c>
      <c r="B150" s="32" t="s">
        <v>200</v>
      </c>
      <c r="C150" s="41">
        <f t="shared" ref="C150:F150" si="37">C151+C155+C160+C165+C169+C170+C171+C173+C174+C175</f>
        <v>2031078.8199999998</v>
      </c>
      <c r="D150" s="41">
        <f t="shared" si="37"/>
        <v>2333427</v>
      </c>
      <c r="E150" s="59">
        <f t="shared" si="37"/>
        <v>3058865</v>
      </c>
      <c r="F150" s="71">
        <f t="shared" si="37"/>
        <v>2798360</v>
      </c>
    </row>
    <row r="151" spans="1:6" ht="15.75" x14ac:dyDescent="0.25">
      <c r="A151" s="17" t="s">
        <v>201</v>
      </c>
      <c r="B151" s="5" t="s">
        <v>202</v>
      </c>
      <c r="C151" s="42">
        <f t="shared" ref="C151:F151" si="38">SUM(C152:C154)</f>
        <v>41114.86</v>
      </c>
      <c r="D151" s="42">
        <f t="shared" si="38"/>
        <v>37668</v>
      </c>
      <c r="E151" s="60">
        <f t="shared" si="38"/>
        <v>35580</v>
      </c>
      <c r="F151" s="72">
        <f t="shared" si="38"/>
        <v>41000</v>
      </c>
    </row>
    <row r="152" spans="1:6" ht="15.75" x14ac:dyDescent="0.25">
      <c r="A152" s="4">
        <v>1</v>
      </c>
      <c r="B152" s="5" t="s">
        <v>203</v>
      </c>
      <c r="C152" s="42">
        <f>'[1]13. Sociálna starostlivosť'!$T$5</f>
        <v>35850.92</v>
      </c>
      <c r="D152" s="42">
        <v>32600</v>
      </c>
      <c r="E152" s="60">
        <v>26050</v>
      </c>
      <c r="F152" s="77">
        <f>'[2]výdavky '!$AS$154</f>
        <v>30000</v>
      </c>
    </row>
    <row r="153" spans="1:6" ht="15.75" x14ac:dyDescent="0.25">
      <c r="A153" s="4">
        <v>2</v>
      </c>
      <c r="B153" s="5" t="s">
        <v>204</v>
      </c>
      <c r="C153" s="42">
        <f>'[1]13. Sociálna starostlivosť'!$T$8</f>
        <v>0</v>
      </c>
      <c r="D153" s="42">
        <f>'[1]13. Sociálna starostlivosť'!$W$8</f>
        <v>0</v>
      </c>
      <c r="E153" s="60">
        <v>0</v>
      </c>
      <c r="F153" s="77">
        <f>'[2]výdavky '!$AS$155</f>
        <v>0</v>
      </c>
    </row>
    <row r="154" spans="1:6" ht="15.75" x14ac:dyDescent="0.25">
      <c r="A154" s="4">
        <v>3</v>
      </c>
      <c r="B154" s="5" t="s">
        <v>205</v>
      </c>
      <c r="C154" s="42">
        <f>'[1]13. Sociálna starostlivosť'!$T$9</f>
        <v>5263.94</v>
      </c>
      <c r="D154" s="42">
        <v>5068</v>
      </c>
      <c r="E154" s="60">
        <v>9530</v>
      </c>
      <c r="F154" s="78">
        <f>'[2]výdavky '!$AS$156</f>
        <v>11000</v>
      </c>
    </row>
    <row r="155" spans="1:6" ht="15.75" x14ac:dyDescent="0.25">
      <c r="A155" s="17" t="s">
        <v>206</v>
      </c>
      <c r="B155" s="5" t="s">
        <v>207</v>
      </c>
      <c r="C155" s="42">
        <f t="shared" ref="C155:F155" si="39">SUM(C156:C159)</f>
        <v>402365.03</v>
      </c>
      <c r="D155" s="42">
        <f t="shared" si="39"/>
        <v>337074</v>
      </c>
      <c r="E155" s="60">
        <f t="shared" si="39"/>
        <v>408450</v>
      </c>
      <c r="F155" s="72">
        <f t="shared" si="39"/>
        <v>637230</v>
      </c>
    </row>
    <row r="156" spans="1:6" ht="15.75" x14ac:dyDescent="0.25">
      <c r="A156" s="4">
        <v>1</v>
      </c>
      <c r="B156" s="5" t="s">
        <v>208</v>
      </c>
      <c r="C156" s="42">
        <f>'[1]13. Sociálna starostlivosť'!$T$17</f>
        <v>282850</v>
      </c>
      <c r="D156" s="42">
        <v>196630</v>
      </c>
      <c r="E156" s="60">
        <v>265970</v>
      </c>
      <c r="F156" s="77">
        <f>'[2]výdavky '!$AS$158</f>
        <v>482100</v>
      </c>
    </row>
    <row r="157" spans="1:6" ht="15.75" x14ac:dyDescent="0.25">
      <c r="A157" s="4">
        <v>2</v>
      </c>
      <c r="B157" s="5" t="s">
        <v>209</v>
      </c>
      <c r="C157" s="42">
        <f>'[1]13. Sociálna starostlivosť'!$T$21</f>
        <v>56000</v>
      </c>
      <c r="D157" s="42">
        <v>58300</v>
      </c>
      <c r="E157" s="60">
        <v>61830</v>
      </c>
      <c r="F157" s="77">
        <f>'[2]výdavky '!$AS$159</f>
        <v>68930</v>
      </c>
    </row>
    <row r="158" spans="1:6" ht="15.75" x14ac:dyDescent="0.25">
      <c r="A158" s="4">
        <v>3</v>
      </c>
      <c r="B158" s="5" t="s">
        <v>210</v>
      </c>
      <c r="C158" s="42">
        <f>'[1]13. Sociálna starostlivosť'!$T$24</f>
        <v>0</v>
      </c>
      <c r="D158" s="42">
        <f>'[1]13. Sociálna starostlivosť'!$W$24</f>
        <v>0</v>
      </c>
      <c r="E158" s="60">
        <v>0</v>
      </c>
      <c r="F158" s="77">
        <f>'[2]výdavky '!$AS$160</f>
        <v>0</v>
      </c>
    </row>
    <row r="159" spans="1:6" ht="15.75" x14ac:dyDescent="0.25">
      <c r="A159" s="4">
        <v>4</v>
      </c>
      <c r="B159" s="5" t="s">
        <v>211</v>
      </c>
      <c r="C159" s="42">
        <f>'[1]13. Sociálna starostlivosť'!$T$26</f>
        <v>63515.03</v>
      </c>
      <c r="D159" s="42">
        <v>82144</v>
      </c>
      <c r="E159" s="60">
        <v>80650</v>
      </c>
      <c r="F159" s="78">
        <f>'[2]výdavky '!$AS$161</f>
        <v>86200</v>
      </c>
    </row>
    <row r="160" spans="1:6" ht="15.75" x14ac:dyDescent="0.25">
      <c r="A160" s="17" t="s">
        <v>212</v>
      </c>
      <c r="B160" s="5" t="s">
        <v>213</v>
      </c>
      <c r="C160" s="42">
        <f t="shared" ref="C160:F160" si="40">SUM(C161:C164)</f>
        <v>1306044.3399999999</v>
      </c>
      <c r="D160" s="42">
        <f t="shared" si="40"/>
        <v>1428860</v>
      </c>
      <c r="E160" s="60">
        <f t="shared" si="40"/>
        <v>1700495</v>
      </c>
      <c r="F160" s="72">
        <f t="shared" si="40"/>
        <v>1759590</v>
      </c>
    </row>
    <row r="161" spans="1:6" ht="15.75" x14ac:dyDescent="0.25">
      <c r="A161" s="4">
        <v>1</v>
      </c>
      <c r="B161" s="5" t="s">
        <v>214</v>
      </c>
      <c r="C161" s="42">
        <f>'[1]13. Sociálna starostlivosť'!$T$30</f>
        <v>38204</v>
      </c>
      <c r="D161" s="42">
        <v>54310</v>
      </c>
      <c r="E161" s="60">
        <v>57930</v>
      </c>
      <c r="F161" s="77">
        <f>'[2]výdavky '!$AS$163</f>
        <v>59930</v>
      </c>
    </row>
    <row r="162" spans="1:6" ht="15.75" x14ac:dyDescent="0.25">
      <c r="A162" s="4">
        <v>2</v>
      </c>
      <c r="B162" s="5" t="s">
        <v>215</v>
      </c>
      <c r="C162" s="42">
        <f>'[1]13. Sociálna starostlivosť'!$T$33</f>
        <v>0</v>
      </c>
      <c r="D162" s="42">
        <f>'[1]13. Sociálna starostlivosť'!$W$33</f>
        <v>0</v>
      </c>
      <c r="E162" s="60">
        <v>0</v>
      </c>
      <c r="F162" s="77">
        <f>'[2]výdavky '!$AS$164</f>
        <v>0</v>
      </c>
    </row>
    <row r="163" spans="1:6" ht="15.75" x14ac:dyDescent="0.25">
      <c r="A163" s="4">
        <v>3</v>
      </c>
      <c r="B163" s="5" t="s">
        <v>216</v>
      </c>
      <c r="C163" s="42">
        <f>'[1]13. Sociálna starostlivosť'!$T$35</f>
        <v>1072904.3399999999</v>
      </c>
      <c r="D163" s="42">
        <v>1145686</v>
      </c>
      <c r="E163" s="60">
        <v>1417045</v>
      </c>
      <c r="F163" s="77">
        <f>'[2]výdavky '!$AS$165</f>
        <v>1454620</v>
      </c>
    </row>
    <row r="164" spans="1:6" ht="15.75" x14ac:dyDescent="0.25">
      <c r="A164" s="4">
        <v>4</v>
      </c>
      <c r="B164" s="5" t="s">
        <v>217</v>
      </c>
      <c r="C164" s="42">
        <f>'[1]13. Sociálna starostlivosť'!$T$50</f>
        <v>194936</v>
      </c>
      <c r="D164" s="42">
        <v>228864</v>
      </c>
      <c r="E164" s="60">
        <v>225520</v>
      </c>
      <c r="F164" s="78">
        <f>'[2]výdavky '!$AS$166</f>
        <v>245040</v>
      </c>
    </row>
    <row r="165" spans="1:6" ht="15.75" x14ac:dyDescent="0.25">
      <c r="A165" s="17" t="s">
        <v>218</v>
      </c>
      <c r="B165" s="5" t="s">
        <v>219</v>
      </c>
      <c r="C165" s="42">
        <f t="shared" ref="C165:F165" si="41">SUM(C166:C168)</f>
        <v>107053.59</v>
      </c>
      <c r="D165" s="42">
        <f t="shared" si="41"/>
        <v>124135</v>
      </c>
      <c r="E165" s="60">
        <f t="shared" si="41"/>
        <v>144120</v>
      </c>
      <c r="F165" s="72">
        <f t="shared" si="41"/>
        <v>132860</v>
      </c>
    </row>
    <row r="166" spans="1:6" ht="15.75" x14ac:dyDescent="0.25">
      <c r="A166" s="4">
        <v>1</v>
      </c>
      <c r="B166" s="5" t="s">
        <v>220</v>
      </c>
      <c r="C166" s="42">
        <f>'[1]13. Sociálna starostlivosť'!$T$55</f>
        <v>50738.36</v>
      </c>
      <c r="D166" s="42">
        <v>54770</v>
      </c>
      <c r="E166" s="60">
        <v>57680</v>
      </c>
      <c r="F166" s="77">
        <f>'[2]výdavky '!$AS$168</f>
        <v>53380</v>
      </c>
    </row>
    <row r="167" spans="1:6" ht="15.75" x14ac:dyDescent="0.25">
      <c r="A167" s="4">
        <v>2</v>
      </c>
      <c r="B167" s="5" t="s">
        <v>248</v>
      </c>
      <c r="C167" s="42">
        <f>'[1]13. Sociálna starostlivosť'!$T$59</f>
        <v>5160</v>
      </c>
      <c r="D167" s="42">
        <v>11180</v>
      </c>
      <c r="E167" s="60">
        <v>24430</v>
      </c>
      <c r="F167" s="77">
        <f>'[2]výdavky '!$AS$169</f>
        <v>8080</v>
      </c>
    </row>
    <row r="168" spans="1:6" ht="15.75" x14ac:dyDescent="0.25">
      <c r="A168" s="4">
        <v>3</v>
      </c>
      <c r="B168" s="5" t="s">
        <v>221</v>
      </c>
      <c r="C168" s="42">
        <f>'[1]13. Sociálna starostlivosť'!$T$62</f>
        <v>51155.23</v>
      </c>
      <c r="D168" s="42">
        <v>58185</v>
      </c>
      <c r="E168" s="60">
        <v>62010</v>
      </c>
      <c r="F168" s="77">
        <f>'[2]výdavky '!$AS$170</f>
        <v>71400</v>
      </c>
    </row>
    <row r="169" spans="1:6" ht="15.75" x14ac:dyDescent="0.25">
      <c r="A169" s="17" t="s">
        <v>222</v>
      </c>
      <c r="B169" s="5" t="s">
        <v>223</v>
      </c>
      <c r="C169" s="42">
        <f>'[1]13. Sociálna starostlivosť'!$T$65</f>
        <v>5230</v>
      </c>
      <c r="D169" s="42">
        <v>5720</v>
      </c>
      <c r="E169" s="60">
        <v>7390</v>
      </c>
      <c r="F169" s="77">
        <f>'[2]výdavky '!$AS$171</f>
        <v>8550</v>
      </c>
    </row>
    <row r="170" spans="1:6" ht="15.75" x14ac:dyDescent="0.25">
      <c r="A170" s="17" t="s">
        <v>224</v>
      </c>
      <c r="B170" s="5" t="s">
        <v>225</v>
      </c>
      <c r="C170" s="42">
        <f>'[1]13. Sociálna starostlivosť'!$T$67</f>
        <v>937.47</v>
      </c>
      <c r="D170" s="42">
        <v>939</v>
      </c>
      <c r="E170" s="60">
        <f>'[1]13. Sociálna starostlivosť'!$AF$67</f>
        <v>1000</v>
      </c>
      <c r="F170" s="78">
        <f>'[2]výdavky '!$AS$172</f>
        <v>1000</v>
      </c>
    </row>
    <row r="171" spans="1:6" ht="15.75" x14ac:dyDescent="0.25">
      <c r="A171" s="33" t="s">
        <v>226</v>
      </c>
      <c r="B171" s="27" t="s">
        <v>227</v>
      </c>
      <c r="C171" s="42">
        <f t="shared" ref="C171:F171" si="42">SUM(C172)</f>
        <v>33271.42</v>
      </c>
      <c r="D171" s="42">
        <f t="shared" si="42"/>
        <v>30192</v>
      </c>
      <c r="E171" s="60">
        <f t="shared" si="42"/>
        <v>45500</v>
      </c>
      <c r="F171" s="72">
        <f t="shared" si="42"/>
        <v>45130</v>
      </c>
    </row>
    <row r="172" spans="1:6" ht="15.75" x14ac:dyDescent="0.25">
      <c r="A172" s="34">
        <v>1</v>
      </c>
      <c r="B172" s="35" t="s">
        <v>228</v>
      </c>
      <c r="C172" s="42">
        <f>'[1]13. Sociálna starostlivosť'!$T$79</f>
        <v>33271.42</v>
      </c>
      <c r="D172" s="42">
        <v>30192</v>
      </c>
      <c r="E172" s="60">
        <f>'[1]13. Sociálna starostlivosť'!$AF$79</f>
        <v>45500</v>
      </c>
      <c r="F172" s="77">
        <f>'[2]výdavky '!$AS$174</f>
        <v>45130</v>
      </c>
    </row>
    <row r="173" spans="1:6" ht="15.75" x14ac:dyDescent="0.25">
      <c r="A173" s="36" t="s">
        <v>229</v>
      </c>
      <c r="B173" s="35" t="s">
        <v>230</v>
      </c>
      <c r="C173" s="42">
        <f>'[1]13. Sociálna starostlivosť'!$T$105</f>
        <v>2500</v>
      </c>
      <c r="D173" s="42">
        <v>4500</v>
      </c>
      <c r="E173" s="60">
        <v>28000</v>
      </c>
      <c r="F173" s="77">
        <f>'[2]výdavky '!$AS$175</f>
        <v>28000</v>
      </c>
    </row>
    <row r="174" spans="1:6" ht="15.75" x14ac:dyDescent="0.25">
      <c r="A174" s="37" t="s">
        <v>231</v>
      </c>
      <c r="B174" s="38" t="s">
        <v>232</v>
      </c>
      <c r="C174" s="42">
        <f>'[1]13. Sociálna starostlivosť'!$T$107</f>
        <v>132562.10999999999</v>
      </c>
      <c r="D174" s="42">
        <v>158133</v>
      </c>
      <c r="E174" s="60">
        <v>138330</v>
      </c>
      <c r="F174" s="77">
        <f>'[2]výdavky '!$AS$176</f>
        <v>145000</v>
      </c>
    </row>
    <row r="175" spans="1:6" ht="16.5" thickBot="1" x14ac:dyDescent="0.3">
      <c r="A175" s="20" t="s">
        <v>233</v>
      </c>
      <c r="B175" s="39" t="s">
        <v>234</v>
      </c>
      <c r="C175" s="46">
        <f>'[1]13. Sociálna starostlivosť'!$T$113</f>
        <v>0</v>
      </c>
      <c r="D175" s="46">
        <v>206206</v>
      </c>
      <c r="E175" s="67">
        <v>550000</v>
      </c>
      <c r="F175" s="78">
        <f>'[2]výdavky '!$AS$177</f>
        <v>0</v>
      </c>
    </row>
    <row r="176" spans="1:6" ht="17.25" thickBot="1" x14ac:dyDescent="0.35">
      <c r="A176" s="55" t="s">
        <v>235</v>
      </c>
      <c r="B176" s="56"/>
      <c r="C176" s="47">
        <f>'[1]14. Bývanie'!$T$24</f>
        <v>523549.99000000011</v>
      </c>
      <c r="D176" s="47">
        <v>589950</v>
      </c>
      <c r="E176" s="68">
        <v>652040</v>
      </c>
      <c r="F176" s="81">
        <f>'[2]výdavky '!$AS$178</f>
        <v>609305</v>
      </c>
    </row>
    <row r="177" spans="1:6" ht="15.75" x14ac:dyDescent="0.25">
      <c r="A177" s="57" t="s">
        <v>236</v>
      </c>
      <c r="B177" s="58"/>
      <c r="C177" s="41">
        <f t="shared" ref="C177:F177" si="43">SUM(C178:C180)</f>
        <v>2038720.4100000011</v>
      </c>
      <c r="D177" s="41">
        <f t="shared" si="43"/>
        <v>2297541</v>
      </c>
      <c r="E177" s="59">
        <f t="shared" si="43"/>
        <v>2643450</v>
      </c>
      <c r="F177" s="71">
        <f t="shared" si="43"/>
        <v>2952650</v>
      </c>
    </row>
    <row r="178" spans="1:6" ht="15.75" x14ac:dyDescent="0.25">
      <c r="A178" s="36" t="s">
        <v>237</v>
      </c>
      <c r="B178" s="35" t="s">
        <v>238</v>
      </c>
      <c r="C178" s="42">
        <f>'[1]15. Administratíva'!$T$4</f>
        <v>2029801.040000001</v>
      </c>
      <c r="D178" s="42">
        <v>2280803</v>
      </c>
      <c r="E178" s="60">
        <v>2461450</v>
      </c>
      <c r="F178" s="77">
        <f>'[2]výdavky '!$AS$180</f>
        <v>2692650</v>
      </c>
    </row>
    <row r="179" spans="1:6" ht="15.75" x14ac:dyDescent="0.25">
      <c r="A179" s="36" t="s">
        <v>239</v>
      </c>
      <c r="B179" s="35" t="s">
        <v>240</v>
      </c>
      <c r="C179" s="42">
        <f>'[1]15. Administratíva'!$T$101</f>
        <v>0</v>
      </c>
      <c r="D179" s="42">
        <f>'[1]15. Administratíva'!$W$101</f>
        <v>0</v>
      </c>
      <c r="E179" s="60">
        <v>0</v>
      </c>
      <c r="F179" s="77">
        <f>'[2]výdavky '!$AS$181</f>
        <v>0</v>
      </c>
    </row>
    <row r="180" spans="1:6" ht="16.5" thickBot="1" x14ac:dyDescent="0.3">
      <c r="A180" s="40" t="s">
        <v>241</v>
      </c>
      <c r="B180" s="61" t="s">
        <v>242</v>
      </c>
      <c r="C180" s="44">
        <f>'[1]15. Administratíva'!$T$102</f>
        <v>8919.3700000000008</v>
      </c>
      <c r="D180" s="44">
        <v>16738</v>
      </c>
      <c r="E180" s="62">
        <v>182000</v>
      </c>
      <c r="F180" s="79">
        <f>'[2]výdavky '!$AS$182</f>
        <v>260000</v>
      </c>
    </row>
  </sheetData>
  <mergeCells count="2">
    <mergeCell ref="A2:B3"/>
    <mergeCell ref="A1:F1"/>
  </mergeCells>
  <pageMargins left="0.7" right="0.7" top="0.75" bottom="0.75" header="0.3" footer="0.3"/>
  <pageSetup paperSize="9" scale="8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Kiacova</dc:creator>
  <cp:lastModifiedBy>office21@sala.sk</cp:lastModifiedBy>
  <cp:lastPrinted>2023-10-02T11:15:52Z</cp:lastPrinted>
  <dcterms:created xsi:type="dcterms:W3CDTF">2022-10-06T12:22:34Z</dcterms:created>
  <dcterms:modified xsi:type="dcterms:W3CDTF">2023-10-11T10:48:47Z</dcterms:modified>
</cp:coreProperties>
</file>